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tchison\IHL MIS Data\COA\1718\"/>
    </mc:Choice>
  </mc:AlternateContent>
  <bookViews>
    <workbookView xWindow="0" yWindow="0" windowWidth="20490" windowHeight="8760" firstSheet="1" activeTab="1"/>
  </bookViews>
  <sheets>
    <sheet name="OldCost of Attendance" sheetId="1" state="hidden" r:id="rId1"/>
    <sheet name="Chart" sheetId="4" r:id="rId2"/>
    <sheet name="Cost of Attendance" sheetId="3" r:id="rId3"/>
  </sheets>
  <definedNames>
    <definedName name="_xlnm.Print_Area" localSheetId="0">'OldCost of Attendance'!$A$1:$N$25</definedName>
  </definedNames>
  <calcPr calcId="171027"/>
</workbook>
</file>

<file path=xl/calcChain.xml><?xml version="1.0" encoding="utf-8"?>
<calcChain xmlns="http://schemas.openxmlformats.org/spreadsheetml/2006/main">
  <c r="U15" i="3" l="1"/>
  <c r="U16" i="3"/>
  <c r="U17" i="3"/>
  <c r="U18" i="3"/>
  <c r="U19" i="3"/>
  <c r="U20" i="3"/>
  <c r="U21" i="3"/>
  <c r="U22" i="3"/>
  <c r="U23" i="3"/>
  <c r="U24" i="3"/>
  <c r="U9" i="3"/>
  <c r="U10" i="3"/>
  <c r="U11" i="3"/>
  <c r="U12" i="3"/>
  <c r="U13" i="3"/>
  <c r="U14" i="3"/>
  <c r="U8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7" i="3"/>
  <c r="Q24" i="3"/>
  <c r="O24" i="3"/>
  <c r="M24" i="3"/>
  <c r="K24" i="3"/>
  <c r="I24" i="3"/>
  <c r="G24" i="3"/>
  <c r="E24" i="3"/>
  <c r="C24" i="3"/>
  <c r="Q23" i="3"/>
  <c r="O23" i="3"/>
  <c r="M23" i="3"/>
  <c r="K23" i="3"/>
  <c r="I23" i="3"/>
  <c r="G23" i="3"/>
  <c r="E23" i="3"/>
  <c r="C23" i="3"/>
  <c r="Q22" i="3"/>
  <c r="O22" i="3"/>
  <c r="M22" i="3"/>
  <c r="K22" i="3"/>
  <c r="I22" i="3"/>
  <c r="G22" i="3"/>
  <c r="E22" i="3"/>
  <c r="C22" i="3"/>
  <c r="Q21" i="3"/>
  <c r="O21" i="3"/>
  <c r="M21" i="3"/>
  <c r="K21" i="3"/>
  <c r="I21" i="3"/>
  <c r="G21" i="3"/>
  <c r="E21" i="3"/>
  <c r="C21" i="3"/>
  <c r="Q20" i="3"/>
  <c r="O20" i="3"/>
  <c r="M20" i="3"/>
  <c r="K20" i="3"/>
  <c r="I20" i="3"/>
  <c r="G20" i="3"/>
  <c r="E20" i="3"/>
  <c r="C20" i="3"/>
  <c r="Q19" i="3"/>
  <c r="O19" i="3"/>
  <c r="M19" i="3"/>
  <c r="K19" i="3"/>
  <c r="I19" i="3"/>
  <c r="G19" i="3"/>
  <c r="E19" i="3"/>
  <c r="C19" i="3"/>
  <c r="Q18" i="3"/>
  <c r="O18" i="3"/>
  <c r="M18" i="3"/>
  <c r="K18" i="3"/>
  <c r="I18" i="3"/>
  <c r="G18" i="3"/>
  <c r="E18" i="3"/>
  <c r="C18" i="3"/>
  <c r="Q17" i="3"/>
  <c r="O17" i="3"/>
  <c r="M17" i="3"/>
  <c r="K17" i="3"/>
  <c r="I17" i="3"/>
  <c r="G17" i="3"/>
  <c r="E17" i="3"/>
  <c r="C17" i="3"/>
  <c r="Q16" i="3"/>
  <c r="O16" i="3"/>
  <c r="M16" i="3"/>
  <c r="K16" i="3"/>
  <c r="I16" i="3"/>
  <c r="G16" i="3"/>
  <c r="E16" i="3"/>
  <c r="C16" i="3"/>
  <c r="Q15" i="3"/>
  <c r="O15" i="3"/>
  <c r="M15" i="3"/>
  <c r="K15" i="3"/>
  <c r="I15" i="3"/>
  <c r="G15" i="3"/>
  <c r="E15" i="3"/>
  <c r="C15" i="3"/>
  <c r="Q14" i="3"/>
  <c r="O14" i="3"/>
  <c r="M14" i="3"/>
  <c r="K14" i="3"/>
  <c r="I14" i="3"/>
  <c r="G14" i="3"/>
  <c r="E14" i="3"/>
  <c r="C14" i="3"/>
  <c r="Q13" i="3"/>
  <c r="O13" i="3"/>
  <c r="M13" i="3"/>
  <c r="K13" i="3"/>
  <c r="I13" i="3"/>
  <c r="G13" i="3"/>
  <c r="E13" i="3"/>
  <c r="C13" i="3"/>
  <c r="Q12" i="3"/>
  <c r="O12" i="3"/>
  <c r="M12" i="3"/>
  <c r="K12" i="3"/>
  <c r="I12" i="3"/>
  <c r="G12" i="3"/>
  <c r="E12" i="3"/>
  <c r="C12" i="3"/>
  <c r="Q11" i="3"/>
  <c r="O11" i="3"/>
  <c r="M11" i="3"/>
  <c r="K11" i="3"/>
  <c r="I11" i="3"/>
  <c r="G11" i="3"/>
  <c r="E11" i="3"/>
  <c r="C11" i="3"/>
  <c r="Q10" i="3"/>
  <c r="O10" i="3"/>
  <c r="M10" i="3"/>
  <c r="K10" i="3"/>
  <c r="I10" i="3"/>
  <c r="G10" i="3"/>
  <c r="E10" i="3"/>
  <c r="C10" i="3"/>
  <c r="Q9" i="3"/>
  <c r="O9" i="3"/>
  <c r="M9" i="3"/>
  <c r="K9" i="3"/>
  <c r="I9" i="3"/>
  <c r="G9" i="3"/>
  <c r="E9" i="3"/>
  <c r="C9" i="3"/>
  <c r="Q8" i="3"/>
  <c r="O8" i="3"/>
  <c r="M8" i="3"/>
  <c r="K8" i="3"/>
  <c r="I8" i="3"/>
  <c r="G8" i="3"/>
  <c r="E8" i="3"/>
  <c r="C8" i="3"/>
  <c r="D28" i="1" l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B28" i="1"/>
  <c r="C28" i="1"/>
  <c r="S12" i="1" l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C8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B23" i="1"/>
  <c r="S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B30" i="1"/>
  <c r="P29" i="1"/>
  <c r="R29" i="1"/>
  <c r="Q29" i="1"/>
  <c r="O29" i="1"/>
  <c r="D29" i="1"/>
  <c r="E29" i="1"/>
  <c r="F29" i="1"/>
  <c r="G29" i="1"/>
  <c r="H29" i="1"/>
  <c r="I29" i="1"/>
  <c r="J29" i="1"/>
  <c r="K29" i="1"/>
  <c r="L29" i="1"/>
  <c r="M29" i="1"/>
  <c r="N29" i="1"/>
  <c r="B29" i="1"/>
  <c r="C29" i="1" l="1"/>
  <c r="S29" i="1"/>
</calcChain>
</file>

<file path=xl/sharedStrings.xml><?xml version="1.0" encoding="utf-8"?>
<sst xmlns="http://schemas.openxmlformats.org/spreadsheetml/2006/main" count="108" uniqueCount="44">
  <si>
    <t>ASU</t>
  </si>
  <si>
    <t>DSU</t>
  </si>
  <si>
    <t>JSU</t>
  </si>
  <si>
    <t>MSU</t>
  </si>
  <si>
    <t>MUW</t>
  </si>
  <si>
    <t>MVSU</t>
  </si>
  <si>
    <t>UM</t>
  </si>
  <si>
    <t>USM</t>
  </si>
  <si>
    <t>Institution</t>
  </si>
  <si>
    <t>Mississippi Institutions of Higher Learning</t>
  </si>
  <si>
    <t>Average Annual Undergraduate Cost of Attendance</t>
  </si>
  <si>
    <t>AY 2000-01</t>
  </si>
  <si>
    <t>AY 2001-02</t>
  </si>
  <si>
    <t>AY 2002-03</t>
  </si>
  <si>
    <t>AY 2003-04</t>
  </si>
  <si>
    <t>AY 2004-05</t>
  </si>
  <si>
    <t>AY 2005-06</t>
  </si>
  <si>
    <t>AY 2006-07</t>
  </si>
  <si>
    <t>AY 2007-08</t>
  </si>
  <si>
    <t>AY 2008-09</t>
  </si>
  <si>
    <t>AY 2009-10</t>
  </si>
  <si>
    <t>AY 2010-11</t>
  </si>
  <si>
    <t>AY 2011-12</t>
  </si>
  <si>
    <t>AY 2012-13</t>
  </si>
  <si>
    <t>AY 2013-14</t>
  </si>
  <si>
    <t>AY 2014-15</t>
  </si>
  <si>
    <t>Office of Strategic Data Management</t>
  </si>
  <si>
    <t>AY 2015-16</t>
  </si>
  <si>
    <t>AY 2016-17</t>
  </si>
  <si>
    <t>Minimum</t>
  </si>
  <si>
    <t>Maximum</t>
  </si>
  <si>
    <t>Average</t>
  </si>
  <si>
    <t>System % Change</t>
  </si>
  <si>
    <t>IHL System</t>
  </si>
  <si>
    <t>AY 2017-18*</t>
  </si>
  <si>
    <r>
      <t xml:space="preserve">Request for </t>
    </r>
    <r>
      <rPr>
        <sz val="10"/>
        <color indexed="12"/>
        <rFont val="Arial"/>
        <family val="2"/>
      </rPr>
      <t>In-State</t>
    </r>
    <r>
      <rPr>
        <sz val="10"/>
        <rFont val="Arial"/>
        <family val="2"/>
      </rPr>
      <t xml:space="preserve"> </t>
    </r>
    <r>
      <rPr>
        <sz val="10"/>
        <color rgb="FF0000FF"/>
        <rFont val="Arial"/>
        <family val="2"/>
      </rPr>
      <t>Undergraduate</t>
    </r>
    <r>
      <rPr>
        <sz val="10"/>
        <rFont val="Arial"/>
        <family val="2"/>
      </rPr>
      <t xml:space="preserve"> Cost of Attendance</t>
    </r>
  </si>
  <si>
    <t>SYSTEM AVG</t>
  </si>
  <si>
    <r>
      <t xml:space="preserve">Note: Annual undergraduate cost of attendance figures should follow the federal cost of attendance definition. Previously, these figures included in-state residents who either live on-campus or off-campus, but who do not live with parents while attending school.  </t>
    </r>
    <r>
      <rPr>
        <sz val="10"/>
        <color rgb="FFFF0000"/>
        <rFont val="Arial"/>
        <family val="2"/>
      </rPr>
      <t>*Beginning in 2017-18, institutions report figures for in-state residents who live on-campus only.</t>
    </r>
  </si>
  <si>
    <t>% Diff</t>
  </si>
  <si>
    <t>COA</t>
  </si>
  <si>
    <t>IHL SYSTEM</t>
  </si>
  <si>
    <t>% Change</t>
  </si>
  <si>
    <t>Academic Year</t>
  </si>
  <si>
    <r>
      <t xml:space="preserve">Notes: Annual undergraduate cost of attendance figures should follow the federal cost of attendance definition. Previously, these figures included in-state residents who either live on-campus or off-campus, but who do not live with parents while attending school.  </t>
    </r>
    <r>
      <rPr>
        <sz val="10"/>
        <color rgb="FFFF0000"/>
        <rFont val="Arial"/>
        <family val="2"/>
      </rPr>
      <t>*Beginning in 2017-18, institutions report figures only for in-state residents who live on-campus.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</si>
</sst>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ill="1" applyBorder="1"/>
    <xf numFmtId="164" fontId="6" fillId="0" borderId="0" xfId="0" applyNumberFormat="1" applyFont="1" applyFill="1" applyBorder="1"/>
    <xf numFmtId="5" fontId="0" fillId="0" borderId="0" xfId="1" applyNumberFormat="1" applyFont="1"/>
    <xf numFmtId="6" fontId="0" fillId="0" borderId="0" xfId="0" applyNumberFormat="1"/>
    <xf numFmtId="0" fontId="3" fillId="0" borderId="0" xfId="0" applyFont="1"/>
    <xf numFmtId="0" fontId="5" fillId="0" borderId="0" xfId="0" applyFont="1"/>
    <xf numFmtId="164" fontId="0" fillId="0" borderId="0" xfId="0" applyNumberFormat="1"/>
    <xf numFmtId="165" fontId="0" fillId="0" borderId="0" xfId="4" applyNumberFormat="1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4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5" fontId="0" fillId="2" borderId="0" xfId="4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6" fontId="0" fillId="0" borderId="2" xfId="0" applyNumberFormat="1" applyFill="1" applyBorder="1" applyAlignment="1">
      <alignment horizontal="center"/>
    </xf>
    <xf numFmtId="5" fontId="0" fillId="0" borderId="2" xfId="1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5">
    <cellStyle name="Currency" xfId="1" builtinId="4"/>
    <cellStyle name="Currency 3" xfId="2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Cost of Attendance for In-State</a:t>
            </a:r>
            <a:r>
              <a:rPr lang="en-US" baseline="0"/>
              <a:t> Undergraduates</a:t>
            </a:r>
            <a:endParaRPr lang="en-US"/>
          </a:p>
          <a:p>
            <a:pPr>
              <a:defRPr/>
            </a:pPr>
            <a:r>
              <a:rPr lang="en-US" sz="1200"/>
              <a:t>IHL System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'Cost of Attendance'!$S$6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'Cost of Attendance'!$A$7:$A$24</c:f>
              <c:strCache>
                <c:ptCount val="18"/>
                <c:pt idx="0">
                  <c:v>AY 2000-01</c:v>
                </c:pt>
                <c:pt idx="1">
                  <c:v>AY 2001-02</c:v>
                </c:pt>
                <c:pt idx="2">
                  <c:v>AY 2002-03</c:v>
                </c:pt>
                <c:pt idx="3">
                  <c:v>AY 2003-04</c:v>
                </c:pt>
                <c:pt idx="4">
                  <c:v>AY 2004-05</c:v>
                </c:pt>
                <c:pt idx="5">
                  <c:v>AY 2005-06</c:v>
                </c:pt>
                <c:pt idx="6">
                  <c:v>AY 2006-07</c:v>
                </c:pt>
                <c:pt idx="7">
                  <c:v>AY 2007-08</c:v>
                </c:pt>
                <c:pt idx="8">
                  <c:v>AY 2008-09</c:v>
                </c:pt>
                <c:pt idx="9">
                  <c:v>AY 2009-10</c:v>
                </c:pt>
                <c:pt idx="10">
                  <c:v>AY 2010-11</c:v>
                </c:pt>
                <c:pt idx="11">
                  <c:v>AY 2011-12</c:v>
                </c:pt>
                <c:pt idx="12">
                  <c:v>AY 2012-13</c:v>
                </c:pt>
                <c:pt idx="13">
                  <c:v>AY 2013-14</c:v>
                </c:pt>
                <c:pt idx="14">
                  <c:v>AY 2014-15</c:v>
                </c:pt>
                <c:pt idx="15">
                  <c:v>AY 2015-16</c:v>
                </c:pt>
                <c:pt idx="16">
                  <c:v>AY 2016-17</c:v>
                </c:pt>
                <c:pt idx="17">
                  <c:v>AY 2017-18*</c:v>
                </c:pt>
              </c:strCache>
            </c:strRef>
          </c:cat>
          <c:val>
            <c:numRef>
              <c:f>'Cost of Attendance'!$S$7:$S$24</c:f>
              <c:numCache>
                <c:formatCode>"$"#,##0</c:formatCode>
                <c:ptCount val="18"/>
                <c:pt idx="0">
                  <c:v>10346.125</c:v>
                </c:pt>
                <c:pt idx="1">
                  <c:v>10866</c:v>
                </c:pt>
                <c:pt idx="2">
                  <c:v>11993</c:v>
                </c:pt>
                <c:pt idx="3">
                  <c:v>12517.125</c:v>
                </c:pt>
                <c:pt idx="4">
                  <c:v>13053</c:v>
                </c:pt>
                <c:pt idx="5">
                  <c:v>13554.625</c:v>
                </c:pt>
                <c:pt idx="6">
                  <c:v>14302.25</c:v>
                </c:pt>
                <c:pt idx="7">
                  <c:v>15027</c:v>
                </c:pt>
                <c:pt idx="8">
                  <c:v>16255.25</c:v>
                </c:pt>
                <c:pt idx="9">
                  <c:v>16999</c:v>
                </c:pt>
                <c:pt idx="10">
                  <c:v>17564.25</c:v>
                </c:pt>
                <c:pt idx="11">
                  <c:v>18662</c:v>
                </c:pt>
                <c:pt idx="12">
                  <c:v>19489</c:v>
                </c:pt>
                <c:pt idx="13">
                  <c:v>20123.875</c:v>
                </c:pt>
                <c:pt idx="14">
                  <c:v>20677.125</c:v>
                </c:pt>
                <c:pt idx="15">
                  <c:v>20964.5</c:v>
                </c:pt>
                <c:pt idx="16">
                  <c:v>21387.5</c:v>
                </c:pt>
                <c:pt idx="17">
                  <c:v>22285.5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25-4620-8CB6-1F77C03FB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4173520"/>
        <c:axId val="452552576"/>
      </c:barChart>
      <c:scatterChart>
        <c:scatterStyle val="lineMarker"/>
        <c:varyColors val="0"/>
        <c:ser>
          <c:idx val="0"/>
          <c:order val="0"/>
          <c:tx>
            <c:strRef>
              <c:f>'Cost of Attendance'!$R$6</c:f>
              <c:strCache>
                <c:ptCount val="1"/>
                <c:pt idx="0">
                  <c:v>Minimum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xVal>
            <c:strRef>
              <c:f>'Cost of Attendance'!$A$7:$A$24</c:f>
              <c:strCache>
                <c:ptCount val="18"/>
                <c:pt idx="0">
                  <c:v>AY 2000-01</c:v>
                </c:pt>
                <c:pt idx="1">
                  <c:v>AY 2001-02</c:v>
                </c:pt>
                <c:pt idx="2">
                  <c:v>AY 2002-03</c:v>
                </c:pt>
                <c:pt idx="3">
                  <c:v>AY 2003-04</c:v>
                </c:pt>
                <c:pt idx="4">
                  <c:v>AY 2004-05</c:v>
                </c:pt>
                <c:pt idx="5">
                  <c:v>AY 2005-06</c:v>
                </c:pt>
                <c:pt idx="6">
                  <c:v>AY 2006-07</c:v>
                </c:pt>
                <c:pt idx="7">
                  <c:v>AY 2007-08</c:v>
                </c:pt>
                <c:pt idx="8">
                  <c:v>AY 2008-09</c:v>
                </c:pt>
                <c:pt idx="9">
                  <c:v>AY 2009-10</c:v>
                </c:pt>
                <c:pt idx="10">
                  <c:v>AY 2010-11</c:v>
                </c:pt>
                <c:pt idx="11">
                  <c:v>AY 2011-12</c:v>
                </c:pt>
                <c:pt idx="12">
                  <c:v>AY 2012-13</c:v>
                </c:pt>
                <c:pt idx="13">
                  <c:v>AY 2013-14</c:v>
                </c:pt>
                <c:pt idx="14">
                  <c:v>AY 2014-15</c:v>
                </c:pt>
                <c:pt idx="15">
                  <c:v>AY 2015-16</c:v>
                </c:pt>
                <c:pt idx="16">
                  <c:v>AY 2016-17</c:v>
                </c:pt>
                <c:pt idx="17">
                  <c:v>AY 2017-18*</c:v>
                </c:pt>
              </c:strCache>
            </c:strRef>
          </c:xVal>
          <c:yVal>
            <c:numRef>
              <c:f>'Cost of Attendance'!$R$7:$R$24</c:f>
              <c:numCache>
                <c:formatCode>"$"#,##0</c:formatCode>
                <c:ptCount val="18"/>
                <c:pt idx="0">
                  <c:v>8816</c:v>
                </c:pt>
                <c:pt idx="1">
                  <c:v>9191</c:v>
                </c:pt>
                <c:pt idx="2">
                  <c:v>9810</c:v>
                </c:pt>
                <c:pt idx="3">
                  <c:v>10798</c:v>
                </c:pt>
                <c:pt idx="4">
                  <c:v>11195</c:v>
                </c:pt>
                <c:pt idx="5">
                  <c:v>11404</c:v>
                </c:pt>
                <c:pt idx="6">
                  <c:v>12065</c:v>
                </c:pt>
                <c:pt idx="7">
                  <c:v>12568</c:v>
                </c:pt>
                <c:pt idx="8">
                  <c:v>13608</c:v>
                </c:pt>
                <c:pt idx="9">
                  <c:v>14168</c:v>
                </c:pt>
                <c:pt idx="10">
                  <c:v>14569</c:v>
                </c:pt>
                <c:pt idx="11">
                  <c:v>15741</c:v>
                </c:pt>
                <c:pt idx="12">
                  <c:v>16507</c:v>
                </c:pt>
                <c:pt idx="13">
                  <c:v>17023</c:v>
                </c:pt>
                <c:pt idx="14">
                  <c:v>17724</c:v>
                </c:pt>
                <c:pt idx="15">
                  <c:v>18096</c:v>
                </c:pt>
                <c:pt idx="16">
                  <c:v>18609</c:v>
                </c:pt>
                <c:pt idx="17">
                  <c:v>19359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25-4620-8CB6-1F77C03FBC36}"/>
            </c:ext>
          </c:extLst>
        </c:ser>
        <c:ser>
          <c:idx val="2"/>
          <c:order val="2"/>
          <c:tx>
            <c:strRef>
              <c:f>'Cost of Attendance'!$T$6</c:f>
              <c:strCache>
                <c:ptCount val="1"/>
                <c:pt idx="0">
                  <c:v>Maximum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strRef>
              <c:f>'Cost of Attendance'!$A$7:$A$24</c:f>
              <c:strCache>
                <c:ptCount val="18"/>
                <c:pt idx="0">
                  <c:v>AY 2000-01</c:v>
                </c:pt>
                <c:pt idx="1">
                  <c:v>AY 2001-02</c:v>
                </c:pt>
                <c:pt idx="2">
                  <c:v>AY 2002-03</c:v>
                </c:pt>
                <c:pt idx="3">
                  <c:v>AY 2003-04</c:v>
                </c:pt>
                <c:pt idx="4">
                  <c:v>AY 2004-05</c:v>
                </c:pt>
                <c:pt idx="5">
                  <c:v>AY 2005-06</c:v>
                </c:pt>
                <c:pt idx="6">
                  <c:v>AY 2006-07</c:v>
                </c:pt>
                <c:pt idx="7">
                  <c:v>AY 2007-08</c:v>
                </c:pt>
                <c:pt idx="8">
                  <c:v>AY 2008-09</c:v>
                </c:pt>
                <c:pt idx="9">
                  <c:v>AY 2009-10</c:v>
                </c:pt>
                <c:pt idx="10">
                  <c:v>AY 2010-11</c:v>
                </c:pt>
                <c:pt idx="11">
                  <c:v>AY 2011-12</c:v>
                </c:pt>
                <c:pt idx="12">
                  <c:v>AY 2012-13</c:v>
                </c:pt>
                <c:pt idx="13">
                  <c:v>AY 2013-14</c:v>
                </c:pt>
                <c:pt idx="14">
                  <c:v>AY 2014-15</c:v>
                </c:pt>
                <c:pt idx="15">
                  <c:v>AY 2015-16</c:v>
                </c:pt>
                <c:pt idx="16">
                  <c:v>AY 2016-17</c:v>
                </c:pt>
                <c:pt idx="17">
                  <c:v>AY 2017-18*</c:v>
                </c:pt>
              </c:strCache>
            </c:strRef>
          </c:xVal>
          <c:yVal>
            <c:numRef>
              <c:f>'Cost of Attendance'!$T$7:$T$24</c:f>
              <c:numCache>
                <c:formatCode>"$"#,##0</c:formatCode>
                <c:ptCount val="18"/>
                <c:pt idx="0">
                  <c:v>11344</c:v>
                </c:pt>
                <c:pt idx="1">
                  <c:v>11890</c:v>
                </c:pt>
                <c:pt idx="2">
                  <c:v>13598</c:v>
                </c:pt>
                <c:pt idx="3">
                  <c:v>13598</c:v>
                </c:pt>
                <c:pt idx="4">
                  <c:v>14332</c:v>
                </c:pt>
                <c:pt idx="5">
                  <c:v>14964</c:v>
                </c:pt>
                <c:pt idx="6">
                  <c:v>15744</c:v>
                </c:pt>
                <c:pt idx="7">
                  <c:v>16484</c:v>
                </c:pt>
                <c:pt idx="8">
                  <c:v>18438</c:v>
                </c:pt>
                <c:pt idx="9">
                  <c:v>19053</c:v>
                </c:pt>
                <c:pt idx="10">
                  <c:v>19210</c:v>
                </c:pt>
                <c:pt idx="11">
                  <c:v>19975</c:v>
                </c:pt>
                <c:pt idx="12">
                  <c:v>21526</c:v>
                </c:pt>
                <c:pt idx="13">
                  <c:v>22444</c:v>
                </c:pt>
                <c:pt idx="14">
                  <c:v>22704</c:v>
                </c:pt>
                <c:pt idx="15">
                  <c:v>23372</c:v>
                </c:pt>
                <c:pt idx="16">
                  <c:v>23606</c:v>
                </c:pt>
                <c:pt idx="17">
                  <c:v>24812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25-4620-8CB6-1F77C03FB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173520"/>
        <c:axId val="452552576"/>
      </c:scatterChart>
      <c:scatterChart>
        <c:scatterStyle val="lineMarker"/>
        <c:varyColors val="0"/>
        <c:ser>
          <c:idx val="3"/>
          <c:order val="3"/>
          <c:tx>
            <c:strRef>
              <c:f>'Cost of Attendance'!$U$6</c:f>
              <c:strCache>
                <c:ptCount val="1"/>
                <c:pt idx="0">
                  <c:v>% Change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bg1"/>
              </a:solidFill>
              <a:ln w="12700">
                <a:solidFill>
                  <a:schemeClr val="accent4"/>
                </a:solidFill>
              </a:ln>
              <a:effectLst/>
            </c:spPr>
          </c:marker>
          <c:xVal>
            <c:strRef>
              <c:f>'Cost of Attendance'!$A$7:$A$24</c:f>
              <c:strCache>
                <c:ptCount val="18"/>
                <c:pt idx="0">
                  <c:v>AY 2000-01</c:v>
                </c:pt>
                <c:pt idx="1">
                  <c:v>AY 2001-02</c:v>
                </c:pt>
                <c:pt idx="2">
                  <c:v>AY 2002-03</c:v>
                </c:pt>
                <c:pt idx="3">
                  <c:v>AY 2003-04</c:v>
                </c:pt>
                <c:pt idx="4">
                  <c:v>AY 2004-05</c:v>
                </c:pt>
                <c:pt idx="5">
                  <c:v>AY 2005-06</c:v>
                </c:pt>
                <c:pt idx="6">
                  <c:v>AY 2006-07</c:v>
                </c:pt>
                <c:pt idx="7">
                  <c:v>AY 2007-08</c:v>
                </c:pt>
                <c:pt idx="8">
                  <c:v>AY 2008-09</c:v>
                </c:pt>
                <c:pt idx="9">
                  <c:v>AY 2009-10</c:v>
                </c:pt>
                <c:pt idx="10">
                  <c:v>AY 2010-11</c:v>
                </c:pt>
                <c:pt idx="11">
                  <c:v>AY 2011-12</c:v>
                </c:pt>
                <c:pt idx="12">
                  <c:v>AY 2012-13</c:v>
                </c:pt>
                <c:pt idx="13">
                  <c:v>AY 2013-14</c:v>
                </c:pt>
                <c:pt idx="14">
                  <c:v>AY 2014-15</c:v>
                </c:pt>
                <c:pt idx="15">
                  <c:v>AY 2015-16</c:v>
                </c:pt>
                <c:pt idx="16">
                  <c:v>AY 2016-17</c:v>
                </c:pt>
                <c:pt idx="17">
                  <c:v>AY 2017-18*</c:v>
                </c:pt>
              </c:strCache>
            </c:strRef>
          </c:xVal>
          <c:yVal>
            <c:numRef>
              <c:f>'Cost of Attendance'!$U$7:$U$24</c:f>
              <c:numCache>
                <c:formatCode>0.0%</c:formatCode>
                <c:ptCount val="18"/>
                <c:pt idx="1">
                  <c:v>5.0248281361379259E-2</c:v>
                </c:pt>
                <c:pt idx="2">
                  <c:v>0.10371801951039941</c:v>
                </c:pt>
                <c:pt idx="3">
                  <c:v>4.3702576502960062E-2</c:v>
                </c:pt>
                <c:pt idx="4">
                  <c:v>4.2811348452619913E-2</c:v>
                </c:pt>
                <c:pt idx="5">
                  <c:v>3.8429862866773919E-2</c:v>
                </c:pt>
                <c:pt idx="6">
                  <c:v>5.5156450289107962E-2</c:v>
                </c:pt>
                <c:pt idx="7">
                  <c:v>5.0673845024384274E-2</c:v>
                </c:pt>
                <c:pt idx="8">
                  <c:v>8.1736208158647766E-2</c:v>
                </c:pt>
                <c:pt idx="9">
                  <c:v>4.5754448562772027E-2</c:v>
                </c:pt>
                <c:pt idx="10">
                  <c:v>3.3251955997411611E-2</c:v>
                </c:pt>
                <c:pt idx="11">
                  <c:v>6.2499110408927222E-2</c:v>
                </c:pt>
                <c:pt idx="12">
                  <c:v>4.4314650091094199E-2</c:v>
                </c:pt>
                <c:pt idx="13">
                  <c:v>3.2576068551490582E-2</c:v>
                </c:pt>
                <c:pt idx="14">
                  <c:v>2.7492220061991042E-2</c:v>
                </c:pt>
                <c:pt idx="15">
                  <c:v>1.3898208769352606E-2</c:v>
                </c:pt>
                <c:pt idx="16">
                  <c:v>2.0176965823177274E-2</c:v>
                </c:pt>
                <c:pt idx="17">
                  <c:v>4.1987142022209233E-2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A25-4620-8CB6-1F77C03FB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566736"/>
        <c:axId val="451092640"/>
      </c:scatterChart>
      <c:catAx>
        <c:axId val="41417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52552576"/>
        <c:crosses val="autoZero"/>
        <c:auto val="1"/>
        <c:lblAlgn val="ctr"/>
        <c:lblOffset val="100"/>
        <c:noMultiLvlLbl val="0"/>
      </c:catAx>
      <c:valAx>
        <c:axId val="45255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14173520"/>
        <c:crosses val="autoZero"/>
        <c:crossBetween val="between"/>
      </c:valAx>
      <c:valAx>
        <c:axId val="451092640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53566736"/>
        <c:crosses val="max"/>
        <c:crossBetween val="midCat"/>
      </c:valAx>
      <c:valAx>
        <c:axId val="453566736"/>
        <c:scaling>
          <c:orientation val="minMax"/>
        </c:scaling>
        <c:delete val="1"/>
        <c:axPos val="t"/>
        <c:majorTickMark val="out"/>
        <c:minorTickMark val="none"/>
        <c:tickLblPos val="nextTo"/>
        <c:crossAx val="451092640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F04F5E-A48A-46B3-90E7-F81DD38E1F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Normal="100" workbookViewId="0">
      <selection activeCell="C20" sqref="A5:S23"/>
    </sheetView>
  </sheetViews>
  <sheetFormatPr defaultRowHeight="12.75" x14ac:dyDescent="0.2"/>
  <cols>
    <col min="1" max="1" width="16.7109375" customWidth="1"/>
    <col min="2" max="14" width="11.7109375" customWidth="1"/>
    <col min="15" max="18" width="10.7109375" bestFit="1" customWidth="1"/>
    <col min="19" max="19" width="11.42578125" bestFit="1" customWidth="1"/>
  </cols>
  <sheetData>
    <row r="1" spans="1:19" x14ac:dyDescent="0.2">
      <c r="A1" s="8" t="s">
        <v>9</v>
      </c>
    </row>
    <row r="2" spans="1:19" x14ac:dyDescent="0.2">
      <c r="A2" t="s">
        <v>26</v>
      </c>
    </row>
    <row r="3" spans="1:19" x14ac:dyDescent="0.2">
      <c r="A3" s="21" t="s">
        <v>35</v>
      </c>
    </row>
    <row r="5" spans="1:19" x14ac:dyDescent="0.2">
      <c r="B5" s="44" t="s">
        <v>10</v>
      </c>
      <c r="C5" s="44"/>
      <c r="D5" s="44"/>
      <c r="E5" s="44"/>
      <c r="F5" s="44"/>
      <c r="G5" s="44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x14ac:dyDescent="0.2">
      <c r="A6" s="12" t="s">
        <v>8</v>
      </c>
      <c r="B6" s="13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3" t="s">
        <v>19</v>
      </c>
      <c r="K6" s="13" t="s">
        <v>20</v>
      </c>
      <c r="L6" s="13" t="s">
        <v>21</v>
      </c>
      <c r="M6" s="13" t="s">
        <v>22</v>
      </c>
      <c r="N6" s="13" t="s">
        <v>23</v>
      </c>
      <c r="O6" s="13" t="s">
        <v>24</v>
      </c>
      <c r="P6" s="14" t="s">
        <v>25</v>
      </c>
      <c r="Q6" s="15" t="s">
        <v>27</v>
      </c>
      <c r="R6" s="15" t="s">
        <v>28</v>
      </c>
      <c r="S6" s="24" t="s">
        <v>34</v>
      </c>
    </row>
    <row r="7" spans="1:19" x14ac:dyDescent="0.2">
      <c r="A7" s="1" t="s">
        <v>0</v>
      </c>
      <c r="B7" s="3">
        <v>10264</v>
      </c>
      <c r="C7" s="3">
        <v>10997</v>
      </c>
      <c r="D7" s="3">
        <v>12480</v>
      </c>
      <c r="E7" s="3">
        <v>13179</v>
      </c>
      <c r="F7" s="3">
        <v>13464</v>
      </c>
      <c r="G7" s="3">
        <v>13910</v>
      </c>
      <c r="H7" s="3">
        <v>14598</v>
      </c>
      <c r="I7" s="3">
        <v>15072</v>
      </c>
      <c r="J7" s="3">
        <v>15496</v>
      </c>
      <c r="K7" s="3">
        <v>16228</v>
      </c>
      <c r="L7" s="3">
        <v>18496</v>
      </c>
      <c r="M7" s="4">
        <v>19198</v>
      </c>
      <c r="N7" s="4">
        <v>20151</v>
      </c>
      <c r="O7" s="4">
        <v>20972</v>
      </c>
      <c r="P7" s="4">
        <v>21384</v>
      </c>
      <c r="Q7" s="4">
        <v>22034</v>
      </c>
      <c r="R7" s="4">
        <v>22650</v>
      </c>
      <c r="S7" s="4">
        <v>23413</v>
      </c>
    </row>
    <row r="8" spans="1:19" x14ac:dyDescent="0.2">
      <c r="A8" s="16"/>
      <c r="B8" s="17"/>
      <c r="C8" s="18">
        <f>((C7-B7)/B7)</f>
        <v>7.1414653156664065E-2</v>
      </c>
      <c r="D8" s="18">
        <f t="shared" ref="D8:S8" si="0">((D7-C7)/C7)</f>
        <v>0.13485496044375739</v>
      </c>
      <c r="E8" s="18">
        <f t="shared" si="0"/>
        <v>5.6009615384615387E-2</v>
      </c>
      <c r="F8" s="18">
        <f t="shared" si="0"/>
        <v>2.1625312997951285E-2</v>
      </c>
      <c r="G8" s="18">
        <f t="shared" si="0"/>
        <v>3.3125371360665477E-2</v>
      </c>
      <c r="H8" s="18">
        <f t="shared" si="0"/>
        <v>4.9460819554277495E-2</v>
      </c>
      <c r="I8" s="18">
        <f t="shared" si="0"/>
        <v>3.2470201397451708E-2</v>
      </c>
      <c r="J8" s="18">
        <f t="shared" si="0"/>
        <v>2.8131634819532909E-2</v>
      </c>
      <c r="K8" s="18">
        <f t="shared" si="0"/>
        <v>4.723799690242643E-2</v>
      </c>
      <c r="L8" s="18">
        <f t="shared" si="0"/>
        <v>0.13975844219866898</v>
      </c>
      <c r="M8" s="18">
        <f t="shared" si="0"/>
        <v>3.7954152249134947E-2</v>
      </c>
      <c r="N8" s="18">
        <f t="shared" si="0"/>
        <v>4.9640587561204291E-2</v>
      </c>
      <c r="O8" s="18">
        <f t="shared" si="0"/>
        <v>4.0742394918366336E-2</v>
      </c>
      <c r="P8" s="18">
        <f t="shared" si="0"/>
        <v>1.9645241274079725E-2</v>
      </c>
      <c r="Q8" s="18">
        <f t="shared" si="0"/>
        <v>3.0396558174335953E-2</v>
      </c>
      <c r="R8" s="18">
        <f t="shared" si="0"/>
        <v>2.7956794045565943E-2</v>
      </c>
      <c r="S8" s="18">
        <f t="shared" si="0"/>
        <v>3.3686534216335544E-2</v>
      </c>
    </row>
    <row r="9" spans="1:19" x14ac:dyDescent="0.2">
      <c r="A9" s="1" t="s">
        <v>1</v>
      </c>
      <c r="B9" s="3">
        <v>9686</v>
      </c>
      <c r="C9" s="3">
        <v>10310</v>
      </c>
      <c r="D9" s="3">
        <v>13598</v>
      </c>
      <c r="E9" s="3">
        <v>13598</v>
      </c>
      <c r="F9" s="3">
        <v>13832</v>
      </c>
      <c r="G9" s="3">
        <v>13912</v>
      </c>
      <c r="H9" s="3">
        <v>14012</v>
      </c>
      <c r="I9" s="3">
        <v>14498</v>
      </c>
      <c r="J9" s="3">
        <v>15250</v>
      </c>
      <c r="K9" s="5">
        <v>15250</v>
      </c>
      <c r="L9" s="5">
        <v>15775</v>
      </c>
      <c r="M9" s="5">
        <v>17213</v>
      </c>
      <c r="N9" s="5">
        <v>17749</v>
      </c>
      <c r="O9" s="5">
        <v>18217</v>
      </c>
      <c r="P9" s="5">
        <v>18217</v>
      </c>
      <c r="Q9" s="5">
        <v>18317</v>
      </c>
      <c r="R9" s="5">
        <v>18992</v>
      </c>
      <c r="S9" s="5">
        <v>19543</v>
      </c>
    </row>
    <row r="10" spans="1:19" x14ac:dyDescent="0.2">
      <c r="A10" s="16"/>
      <c r="B10" s="17"/>
      <c r="C10" s="18">
        <f>((C9-B9)/B9)</f>
        <v>6.4422878381168697E-2</v>
      </c>
      <c r="D10" s="18">
        <f t="shared" ref="D10" si="1">((D9-C9)/C9)</f>
        <v>0.31891367604267701</v>
      </c>
      <c r="E10" s="18">
        <f t="shared" ref="E10" si="2">((E9-D9)/D9)</f>
        <v>0</v>
      </c>
      <c r="F10" s="18">
        <f t="shared" ref="F10" si="3">((F9-E9)/E9)</f>
        <v>1.7208413001912046E-2</v>
      </c>
      <c r="G10" s="18">
        <f t="shared" ref="G10" si="4">((G9-F9)/F9)</f>
        <v>5.7836899942163098E-3</v>
      </c>
      <c r="H10" s="18">
        <f t="shared" ref="H10" si="5">((H9-G9)/G9)</f>
        <v>7.1880391029327199E-3</v>
      </c>
      <c r="I10" s="18">
        <f t="shared" ref="I10" si="6">((I9-H9)/H9)</f>
        <v>3.4684556094775908E-2</v>
      </c>
      <c r="J10" s="18">
        <f t="shared" ref="J10" si="7">((J9-I9)/I9)</f>
        <v>5.1869223341150503E-2</v>
      </c>
      <c r="K10" s="18">
        <f t="shared" ref="K10" si="8">((K9-J9)/J9)</f>
        <v>0</v>
      </c>
      <c r="L10" s="18">
        <f t="shared" ref="L10" si="9">((L9-K9)/K9)</f>
        <v>3.4426229508196723E-2</v>
      </c>
      <c r="M10" s="18">
        <f t="shared" ref="M10" si="10">((M9-L9)/L9)</f>
        <v>9.1156893819334395E-2</v>
      </c>
      <c r="N10" s="18">
        <f t="shared" ref="N10" si="11">((N9-M9)/M9)</f>
        <v>3.1139255214082378E-2</v>
      </c>
      <c r="O10" s="18">
        <f t="shared" ref="O10" si="12">((O9-N9)/N9)</f>
        <v>2.6367682686348527E-2</v>
      </c>
      <c r="P10" s="18">
        <f t="shared" ref="P10" si="13">((P9-O9)/O9)</f>
        <v>0</v>
      </c>
      <c r="Q10" s="18">
        <f t="shared" ref="Q10" si="14">((Q9-P9)/P9)</f>
        <v>5.4893780534665424E-3</v>
      </c>
      <c r="R10" s="18">
        <f t="shared" ref="R10" si="15">((R9-Q9)/Q9)</f>
        <v>3.6851012720423647E-2</v>
      </c>
      <c r="S10" s="18">
        <f t="shared" ref="S10" si="16">((S9-R9)/R9)</f>
        <v>2.9012215669755686E-2</v>
      </c>
    </row>
    <row r="11" spans="1:19" x14ac:dyDescent="0.2">
      <c r="A11" s="1" t="s">
        <v>2</v>
      </c>
      <c r="B11" s="3">
        <v>10650</v>
      </c>
      <c r="C11" s="3">
        <v>11890</v>
      </c>
      <c r="D11" s="3">
        <v>12770</v>
      </c>
      <c r="E11" s="3">
        <v>13320</v>
      </c>
      <c r="F11" s="3">
        <v>14332</v>
      </c>
      <c r="G11" s="3">
        <v>14964</v>
      </c>
      <c r="H11" s="3">
        <v>15744</v>
      </c>
      <c r="I11" s="3">
        <v>16473</v>
      </c>
      <c r="J11" s="3">
        <v>17555</v>
      </c>
      <c r="K11" s="6">
        <v>18250</v>
      </c>
      <c r="L11" s="6">
        <v>18893</v>
      </c>
      <c r="M11" s="4">
        <v>19738</v>
      </c>
      <c r="N11" s="4">
        <v>20416</v>
      </c>
      <c r="O11" s="5">
        <v>20776</v>
      </c>
      <c r="P11" s="5">
        <v>21071</v>
      </c>
      <c r="Q11" s="5">
        <v>21533</v>
      </c>
      <c r="R11" s="5">
        <v>22916</v>
      </c>
      <c r="S11" s="5">
        <v>23642</v>
      </c>
    </row>
    <row r="12" spans="1:19" x14ac:dyDescent="0.2">
      <c r="A12" s="16"/>
      <c r="B12" s="17"/>
      <c r="C12" s="18">
        <f>((C11-B11)/B11)</f>
        <v>0.11643192488262911</v>
      </c>
      <c r="D12" s="18">
        <f t="shared" ref="D12" si="17">((D11-C11)/C11)</f>
        <v>7.4011774600504621E-2</v>
      </c>
      <c r="E12" s="18">
        <f t="shared" ref="E12" si="18">((E11-D11)/D11)</f>
        <v>4.306969459671104E-2</v>
      </c>
      <c r="F12" s="18">
        <f t="shared" ref="F12" si="19">((F11-E11)/E11)</f>
        <v>7.5975975975975982E-2</v>
      </c>
      <c r="G12" s="18">
        <f t="shared" ref="G12" si="20">((G11-F11)/F11)</f>
        <v>4.4097125313982695E-2</v>
      </c>
      <c r="H12" s="18">
        <f t="shared" ref="H12" si="21">((H11-G11)/G11)</f>
        <v>5.2125100240577385E-2</v>
      </c>
      <c r="I12" s="18">
        <f t="shared" ref="I12" si="22">((I11-H11)/H11)</f>
        <v>4.6303353658536585E-2</v>
      </c>
      <c r="J12" s="18">
        <f t="shared" ref="J12" si="23">((J11-I11)/I11)</f>
        <v>6.5683239239968438E-2</v>
      </c>
      <c r="K12" s="18">
        <f t="shared" ref="K12" si="24">((K11-J11)/J11)</f>
        <v>3.9589860438621477E-2</v>
      </c>
      <c r="L12" s="18">
        <f t="shared" ref="L12" si="25">((L11-K11)/K11)</f>
        <v>3.5232876712328769E-2</v>
      </c>
      <c r="M12" s="18">
        <f t="shared" ref="M12" si="26">((M11-L11)/L11)</f>
        <v>4.4725559731117345E-2</v>
      </c>
      <c r="N12" s="18">
        <f t="shared" ref="N12" si="27">((N11-M11)/M11)</f>
        <v>3.4349984800891679E-2</v>
      </c>
      <c r="O12" s="18">
        <f t="shared" ref="O12" si="28">((O11-N11)/N11)</f>
        <v>1.763322884012539E-2</v>
      </c>
      <c r="P12" s="18">
        <f t="shared" ref="P12" si="29">((P11-O11)/O11)</f>
        <v>1.4199075856757797E-2</v>
      </c>
      <c r="Q12" s="18">
        <f t="shared" ref="Q12" si="30">((Q11-P11)/P11)</f>
        <v>2.1925869678705329E-2</v>
      </c>
      <c r="R12" s="18">
        <f t="shared" ref="R12" si="31">((R11-Q11)/Q11)</f>
        <v>6.4227000417963129E-2</v>
      </c>
      <c r="S12" s="18">
        <f t="shared" ref="S12" si="32">((S11-R11)/R11)</f>
        <v>3.1680921626810965E-2</v>
      </c>
    </row>
    <row r="13" spans="1:19" x14ac:dyDescent="0.2">
      <c r="A13" s="1" t="s">
        <v>3</v>
      </c>
      <c r="B13" s="3">
        <v>11334</v>
      </c>
      <c r="C13" s="3">
        <v>11884</v>
      </c>
      <c r="D13" s="3">
        <v>12729</v>
      </c>
      <c r="E13" s="3">
        <v>13379</v>
      </c>
      <c r="F13" s="3">
        <v>13379</v>
      </c>
      <c r="G13" s="3">
        <v>13929</v>
      </c>
      <c r="H13" s="3">
        <v>14885</v>
      </c>
      <c r="I13" s="3">
        <v>16037</v>
      </c>
      <c r="J13" s="3">
        <v>16797</v>
      </c>
      <c r="K13" s="3">
        <v>17871</v>
      </c>
      <c r="L13" s="3">
        <v>19198</v>
      </c>
      <c r="M13" s="4">
        <v>19975</v>
      </c>
      <c r="N13" s="4">
        <v>20902</v>
      </c>
      <c r="O13" s="4">
        <v>21670</v>
      </c>
      <c r="P13" s="4">
        <v>22420</v>
      </c>
      <c r="Q13" s="4">
        <v>22926</v>
      </c>
      <c r="R13" s="4">
        <v>23584</v>
      </c>
      <c r="S13" s="4">
        <v>24370</v>
      </c>
    </row>
    <row r="14" spans="1:19" x14ac:dyDescent="0.2">
      <c r="A14" s="16"/>
      <c r="B14" s="17"/>
      <c r="C14" s="18">
        <f>((C13-B13)/B13)</f>
        <v>4.8526557261337568E-2</v>
      </c>
      <c r="D14" s="18">
        <f t="shared" ref="D14" si="33">((D13-C13)/C13)</f>
        <v>7.1104005385392119E-2</v>
      </c>
      <c r="E14" s="18">
        <f t="shared" ref="E14" si="34">((E13-D13)/D13)</f>
        <v>5.1064498389504283E-2</v>
      </c>
      <c r="F14" s="18">
        <f t="shared" ref="F14" si="35">((F13-E13)/E13)</f>
        <v>0</v>
      </c>
      <c r="G14" s="18">
        <f t="shared" ref="G14" si="36">((G13-F13)/F13)</f>
        <v>4.1109200986620825E-2</v>
      </c>
      <c r="H14" s="18">
        <f t="shared" ref="H14" si="37">((H13-G13)/G13)</f>
        <v>6.8633785627108909E-2</v>
      </c>
      <c r="I14" s="18">
        <f t="shared" ref="I14" si="38">((I13-H13)/H13)</f>
        <v>7.7393349009069537E-2</v>
      </c>
      <c r="J14" s="18">
        <f t="shared" ref="J14" si="39">((J13-I13)/I13)</f>
        <v>4.7390409677620503E-2</v>
      </c>
      <c r="K14" s="18">
        <f t="shared" ref="K14" si="40">((K13-J13)/J13)</f>
        <v>6.393998928380068E-2</v>
      </c>
      <c r="L14" s="18">
        <f t="shared" ref="L14" si="41">((L13-K13)/K13)</f>
        <v>7.4254378602204685E-2</v>
      </c>
      <c r="M14" s="18">
        <f t="shared" ref="M14" si="42">((M13-L13)/L13)</f>
        <v>4.0472965933951451E-2</v>
      </c>
      <c r="N14" s="18">
        <f t="shared" ref="N14" si="43">((N13-M13)/M13)</f>
        <v>4.6408010012515648E-2</v>
      </c>
      <c r="O14" s="18">
        <f t="shared" ref="O14" si="44">((O13-N13)/N13)</f>
        <v>3.6742895416706535E-2</v>
      </c>
      <c r="P14" s="18">
        <f t="shared" ref="P14" si="45">((P13-O13)/O13)</f>
        <v>3.4610059990770652E-2</v>
      </c>
      <c r="Q14" s="18">
        <f t="shared" ref="Q14" si="46">((Q13-P13)/P13)</f>
        <v>2.256913470115968E-2</v>
      </c>
      <c r="R14" s="18">
        <f t="shared" ref="R14" si="47">((R13-Q13)/Q13)</f>
        <v>2.8701038122655502E-2</v>
      </c>
      <c r="S14" s="18">
        <f t="shared" ref="S14" si="48">((S13-R13)/R13)</f>
        <v>3.3327679782903664E-2</v>
      </c>
    </row>
    <row r="15" spans="1:19" x14ac:dyDescent="0.2">
      <c r="A15" s="1" t="s">
        <v>4</v>
      </c>
      <c r="B15" s="3">
        <v>8816</v>
      </c>
      <c r="C15" s="3">
        <v>9191</v>
      </c>
      <c r="D15" s="3">
        <v>9810</v>
      </c>
      <c r="E15" s="3">
        <v>11195</v>
      </c>
      <c r="F15" s="3">
        <v>11195</v>
      </c>
      <c r="G15" s="3">
        <v>11404</v>
      </c>
      <c r="H15" s="3">
        <v>12065</v>
      </c>
      <c r="I15" s="3">
        <v>12568</v>
      </c>
      <c r="J15" s="3">
        <v>13608</v>
      </c>
      <c r="K15" s="3">
        <v>14168</v>
      </c>
      <c r="L15" s="3">
        <v>14569</v>
      </c>
      <c r="M15" s="4">
        <v>15741</v>
      </c>
      <c r="N15" s="4">
        <v>16507</v>
      </c>
      <c r="O15" s="7">
        <v>17023</v>
      </c>
      <c r="P15" s="4">
        <v>17724</v>
      </c>
      <c r="Q15" s="4">
        <v>18096</v>
      </c>
      <c r="R15" s="4">
        <v>18609</v>
      </c>
      <c r="S15" s="4">
        <v>19359</v>
      </c>
    </row>
    <row r="16" spans="1:19" x14ac:dyDescent="0.2">
      <c r="A16" s="16"/>
      <c r="B16" s="17"/>
      <c r="C16" s="18">
        <f>((C15-B15)/B15)</f>
        <v>4.2536297640653357E-2</v>
      </c>
      <c r="D16" s="18">
        <f t="shared" ref="D16" si="49">((D15-C15)/C15)</f>
        <v>6.7348493091067343E-2</v>
      </c>
      <c r="E16" s="18">
        <f t="shared" ref="E16" si="50">((E15-D15)/D15)</f>
        <v>0.14118246687054026</v>
      </c>
      <c r="F16" s="18">
        <f t="shared" ref="F16" si="51">((F15-E15)/E15)</f>
        <v>0</v>
      </c>
      <c r="G16" s="18">
        <f t="shared" ref="G16" si="52">((G15-F15)/F15)</f>
        <v>1.8669048682447523E-2</v>
      </c>
      <c r="H16" s="18">
        <f t="shared" ref="H16" si="53">((H15-G15)/G15)</f>
        <v>5.796211855489302E-2</v>
      </c>
      <c r="I16" s="18">
        <f t="shared" ref="I16" si="54">((I15-H15)/H15)</f>
        <v>4.1690841276419394E-2</v>
      </c>
      <c r="J16" s="18">
        <f t="shared" ref="J16" si="55">((J15-I15)/I15)</f>
        <v>8.2749840865690649E-2</v>
      </c>
      <c r="K16" s="18">
        <f t="shared" ref="K16" si="56">((K15-J15)/J15)</f>
        <v>4.1152263374485597E-2</v>
      </c>
      <c r="L16" s="18">
        <f t="shared" ref="L16" si="57">((L15-K15)/K15)</f>
        <v>2.8303218520609824E-2</v>
      </c>
      <c r="M16" s="18">
        <f t="shared" ref="M16" si="58">((M15-L15)/L15)</f>
        <v>8.0444780012354999E-2</v>
      </c>
      <c r="N16" s="18">
        <f t="shared" ref="N16" si="59">((N15-M15)/M15)</f>
        <v>4.8662727908010926E-2</v>
      </c>
      <c r="O16" s="18">
        <f t="shared" ref="O16" si="60">((O15-N15)/N15)</f>
        <v>3.1259465681226145E-2</v>
      </c>
      <c r="P16" s="18">
        <f t="shared" ref="P16" si="61">((P15-O15)/O15)</f>
        <v>4.1179580567467546E-2</v>
      </c>
      <c r="Q16" s="18">
        <f t="shared" ref="Q16" si="62">((Q15-P15)/P15)</f>
        <v>2.098849018280298E-2</v>
      </c>
      <c r="R16" s="18">
        <f t="shared" ref="R16" si="63">((R15-Q15)/Q15)</f>
        <v>2.8348806366047745E-2</v>
      </c>
      <c r="S16" s="18">
        <f t="shared" ref="S16" si="64">((S15-R15)/R15)</f>
        <v>4.0303079155247459E-2</v>
      </c>
    </row>
    <row r="17" spans="1:19" x14ac:dyDescent="0.2">
      <c r="A17" s="1" t="s">
        <v>5</v>
      </c>
      <c r="B17" s="3">
        <v>11344</v>
      </c>
      <c r="C17" s="3">
        <v>11035</v>
      </c>
      <c r="D17" s="3">
        <v>11440</v>
      </c>
      <c r="E17" s="3">
        <v>11852</v>
      </c>
      <c r="F17" s="3">
        <v>12302</v>
      </c>
      <c r="G17" s="3">
        <v>13624</v>
      </c>
      <c r="H17" s="3">
        <v>14655</v>
      </c>
      <c r="I17" s="3">
        <v>14996</v>
      </c>
      <c r="J17" s="3">
        <v>15873</v>
      </c>
      <c r="K17" s="3">
        <v>16206</v>
      </c>
      <c r="L17" s="3">
        <v>16718</v>
      </c>
      <c r="M17" s="4">
        <v>18782</v>
      </c>
      <c r="N17" s="4">
        <v>19530</v>
      </c>
      <c r="O17" s="4">
        <v>19023</v>
      </c>
      <c r="P17" s="4">
        <v>20372</v>
      </c>
      <c r="Q17" s="4">
        <v>20491</v>
      </c>
      <c r="R17" s="4">
        <v>19138</v>
      </c>
      <c r="S17" s="4">
        <v>20023</v>
      </c>
    </row>
    <row r="18" spans="1:19" x14ac:dyDescent="0.2">
      <c r="A18" s="16"/>
      <c r="B18" s="17"/>
      <c r="C18" s="18">
        <f>((C17-B17)/B17)</f>
        <v>-2.7239069111424541E-2</v>
      </c>
      <c r="D18" s="18">
        <f t="shared" ref="D18" si="65">((D17-C17)/C17)</f>
        <v>3.6701404621658357E-2</v>
      </c>
      <c r="E18" s="18">
        <f t="shared" ref="E18" si="66">((E17-D17)/D17)</f>
        <v>3.6013986013986012E-2</v>
      </c>
      <c r="F18" s="18">
        <f t="shared" ref="F18" si="67">((F17-E17)/E17)</f>
        <v>3.7968275396557546E-2</v>
      </c>
      <c r="G18" s="18">
        <f t="shared" ref="G18" si="68">((G17-F17)/F17)</f>
        <v>0.10746220126808649</v>
      </c>
      <c r="H18" s="18">
        <f t="shared" ref="H18" si="69">((H17-G17)/G17)</f>
        <v>7.5675278919553723E-2</v>
      </c>
      <c r="I18" s="18">
        <f t="shared" ref="I18" si="70">((I17-H17)/H17)</f>
        <v>2.3268509041282838E-2</v>
      </c>
      <c r="J18" s="18">
        <f t="shared" ref="J18" si="71">((J17-I17)/I17)</f>
        <v>5.8482261936516407E-2</v>
      </c>
      <c r="K18" s="18">
        <f t="shared" ref="K18" si="72">((K17-J17)/J17)</f>
        <v>2.097902097902098E-2</v>
      </c>
      <c r="L18" s="18">
        <f t="shared" ref="L18" si="73">((L17-K17)/K17)</f>
        <v>3.1593237072689129E-2</v>
      </c>
      <c r="M18" s="18">
        <f t="shared" ref="M18" si="74">((M17-L17)/L17)</f>
        <v>0.12345974398851538</v>
      </c>
      <c r="N18" s="18">
        <f t="shared" ref="N18" si="75">((N17-M17)/M17)</f>
        <v>3.9825364710893409E-2</v>
      </c>
      <c r="O18" s="18">
        <f t="shared" ref="O18" si="76">((O17-N17)/N17)</f>
        <v>-2.5960061443932411E-2</v>
      </c>
      <c r="P18" s="18">
        <f t="shared" ref="P18" si="77">((P17-O17)/O17)</f>
        <v>7.0914156547337431E-2</v>
      </c>
      <c r="Q18" s="18">
        <f t="shared" ref="Q18" si="78">((Q17-P17)/P17)</f>
        <v>5.8413508737482816E-3</v>
      </c>
      <c r="R18" s="18">
        <f t="shared" ref="R18" si="79">((R17-Q17)/Q17)</f>
        <v>-6.6028988336342784E-2</v>
      </c>
      <c r="S18" s="18">
        <f t="shared" ref="S18" si="80">((S17-R17)/R17)</f>
        <v>4.6243076601525761E-2</v>
      </c>
    </row>
    <row r="19" spans="1:19" x14ac:dyDescent="0.2">
      <c r="A19" s="1" t="s">
        <v>6</v>
      </c>
      <c r="B19" s="3">
        <v>10964</v>
      </c>
      <c r="C19" s="3">
        <v>11576</v>
      </c>
      <c r="D19" s="3">
        <v>12716</v>
      </c>
      <c r="E19" s="3">
        <v>12816</v>
      </c>
      <c r="F19" s="3">
        <v>13604</v>
      </c>
      <c r="G19" s="3">
        <v>14168</v>
      </c>
      <c r="H19" s="3">
        <v>14834</v>
      </c>
      <c r="I19" s="3">
        <v>16484</v>
      </c>
      <c r="J19" s="3">
        <v>18438</v>
      </c>
      <c r="K19" s="3">
        <v>18966</v>
      </c>
      <c r="L19" s="3">
        <v>19210</v>
      </c>
      <c r="M19" s="4">
        <v>19852</v>
      </c>
      <c r="N19" s="4">
        <v>21526</v>
      </c>
      <c r="O19" s="4">
        <v>22444</v>
      </c>
      <c r="P19" s="4">
        <v>22704</v>
      </c>
      <c r="Q19" s="4">
        <v>23372</v>
      </c>
      <c r="R19" s="4">
        <v>23606</v>
      </c>
      <c r="S19" s="4">
        <v>24812</v>
      </c>
    </row>
    <row r="20" spans="1:19" x14ac:dyDescent="0.2">
      <c r="A20" s="16"/>
      <c r="B20" s="17"/>
      <c r="C20" s="18">
        <f>((C19-B19)/B19)</f>
        <v>5.5819044144472821E-2</v>
      </c>
      <c r="D20" s="18">
        <f t="shared" ref="D20" si="81">((D19-C19)/C19)</f>
        <v>9.8479612992398061E-2</v>
      </c>
      <c r="E20" s="18">
        <f t="shared" ref="E20" si="82">((E19-D19)/D19)</f>
        <v>7.8641082101289714E-3</v>
      </c>
      <c r="F20" s="18">
        <f t="shared" ref="F20" si="83">((F19-E19)/E19)</f>
        <v>6.1485642946317101E-2</v>
      </c>
      <c r="G20" s="18">
        <f t="shared" ref="G20" si="84">((G19-F19)/F19)</f>
        <v>4.1458394589826524E-2</v>
      </c>
      <c r="H20" s="18">
        <f t="shared" ref="H20" si="85">((H19-G19)/G19)</f>
        <v>4.7007340485601352E-2</v>
      </c>
      <c r="I20" s="18">
        <f t="shared" ref="I20" si="86">((I19-H19)/H19)</f>
        <v>0.11123095591209384</v>
      </c>
      <c r="J20" s="18">
        <f t="shared" ref="J20" si="87">((J19-I19)/I19)</f>
        <v>0.1185391895171075</v>
      </c>
      <c r="K20" s="18">
        <f t="shared" ref="K20" si="88">((K19-J19)/J19)</f>
        <v>2.8636511552229092E-2</v>
      </c>
      <c r="L20" s="18">
        <f t="shared" ref="L20" si="89">((L19-K19)/K19)</f>
        <v>1.2865127069492777E-2</v>
      </c>
      <c r="M20" s="18">
        <f t="shared" ref="M20" si="90">((M19-L19)/L19)</f>
        <v>3.3420093701197293E-2</v>
      </c>
      <c r="N20" s="18">
        <f t="shared" ref="N20" si="91">((N19-M19)/M19)</f>
        <v>8.4323997582107596E-2</v>
      </c>
      <c r="O20" s="18">
        <f t="shared" ref="O20" si="92">((O19-N19)/N19)</f>
        <v>4.2646102387810088E-2</v>
      </c>
      <c r="P20" s="18">
        <f t="shared" ref="P20" si="93">((P19-O19)/O19)</f>
        <v>1.1584387809659598E-2</v>
      </c>
      <c r="Q20" s="18">
        <f t="shared" ref="Q20" si="94">((Q19-P19)/P19)</f>
        <v>2.9422128259337561E-2</v>
      </c>
      <c r="R20" s="18">
        <f t="shared" ref="R20" si="95">((R19-Q19)/Q19)</f>
        <v>1.0011980147184666E-2</v>
      </c>
      <c r="S20" s="18">
        <f t="shared" ref="S20" si="96">((S19-R19)/R19)</f>
        <v>5.1088706261120054E-2</v>
      </c>
    </row>
    <row r="21" spans="1:19" x14ac:dyDescent="0.2">
      <c r="A21" s="1" t="s">
        <v>7</v>
      </c>
      <c r="B21" s="3">
        <v>9711</v>
      </c>
      <c r="C21" s="3">
        <v>10045</v>
      </c>
      <c r="D21" s="3">
        <v>10401</v>
      </c>
      <c r="E21" s="3">
        <v>10798</v>
      </c>
      <c r="F21" s="3">
        <v>12316</v>
      </c>
      <c r="G21" s="3">
        <v>12526</v>
      </c>
      <c r="H21" s="3">
        <v>13625</v>
      </c>
      <c r="I21" s="3">
        <v>14088</v>
      </c>
      <c r="J21" s="4">
        <v>17025</v>
      </c>
      <c r="K21" s="4">
        <v>19053</v>
      </c>
      <c r="L21" s="4">
        <v>17655</v>
      </c>
      <c r="M21" s="4">
        <v>18797</v>
      </c>
      <c r="N21" s="4">
        <v>19131</v>
      </c>
      <c r="O21" s="4">
        <v>20866</v>
      </c>
      <c r="P21" s="4">
        <v>21525</v>
      </c>
      <c r="Q21" s="4">
        <v>20947</v>
      </c>
      <c r="R21" s="4">
        <v>21605</v>
      </c>
      <c r="S21" s="4">
        <v>23122</v>
      </c>
    </row>
    <row r="22" spans="1:19" x14ac:dyDescent="0.2">
      <c r="A22" s="16"/>
      <c r="B22" s="17"/>
      <c r="C22" s="18">
        <f>((C21-B21)/B21)</f>
        <v>3.4393986201215115E-2</v>
      </c>
      <c r="D22" s="18">
        <f t="shared" ref="D22" si="97">((D21-C21)/C21)</f>
        <v>3.5440517670482827E-2</v>
      </c>
      <c r="E22" s="18">
        <f t="shared" ref="E22" si="98">((E21-D21)/D21)</f>
        <v>3.8169406787808863E-2</v>
      </c>
      <c r="F22" s="18">
        <f t="shared" ref="F22" si="99">((F21-E21)/E21)</f>
        <v>0.14058158918318206</v>
      </c>
      <c r="G22" s="18">
        <f t="shared" ref="G22" si="100">((G21-F21)/F21)</f>
        <v>1.7050990581357582E-2</v>
      </c>
      <c r="H22" s="18">
        <f t="shared" ref="H22" si="101">((H21-G21)/G21)</f>
        <v>8.77375059875459E-2</v>
      </c>
      <c r="I22" s="18">
        <f t="shared" ref="I22" si="102">((I21-H21)/H21)</f>
        <v>3.3981651376146789E-2</v>
      </c>
      <c r="J22" s="18">
        <f t="shared" ref="J22" si="103">((J21-I21)/I21)</f>
        <v>0.20847529812606475</v>
      </c>
      <c r="K22" s="18">
        <f t="shared" ref="K22" si="104">((K21-J21)/J21)</f>
        <v>0.11911894273127753</v>
      </c>
      <c r="L22" s="18">
        <f t="shared" ref="L22" si="105">((L21-K21)/K21)</f>
        <v>-7.3374271768225474E-2</v>
      </c>
      <c r="M22" s="18">
        <f t="shared" ref="M22" si="106">((M21-L21)/L21)</f>
        <v>6.4684225431888981E-2</v>
      </c>
      <c r="N22" s="18">
        <f t="shared" ref="N22" si="107">((N21-M21)/M21)</f>
        <v>1.7768792892482843E-2</v>
      </c>
      <c r="O22" s="18">
        <f t="shared" ref="O22" si="108">((O21-N21)/N21)</f>
        <v>9.0690502326067637E-2</v>
      </c>
      <c r="P22" s="18">
        <f t="shared" ref="P22" si="109">((P21-O21)/O21)</f>
        <v>3.1582478673440044E-2</v>
      </c>
      <c r="Q22" s="18">
        <f t="shared" ref="Q22" si="110">((Q21-P21)/P21)</f>
        <v>-2.6852497096399537E-2</v>
      </c>
      <c r="R22" s="18">
        <f t="shared" ref="R22" si="111">((R21-Q21)/Q21)</f>
        <v>3.1412612784646965E-2</v>
      </c>
      <c r="S22" s="18">
        <f t="shared" ref="S22" si="112">((S21-R21)/R21)</f>
        <v>7.0215227956491558E-2</v>
      </c>
    </row>
    <row r="23" spans="1:19" x14ac:dyDescent="0.2">
      <c r="A23" s="22" t="s">
        <v>36</v>
      </c>
      <c r="B23" s="3">
        <f>AVERAGE(B7,B9,B11,B13,B15,B17,B19,B21)</f>
        <v>10346.125</v>
      </c>
      <c r="C23" s="3">
        <f t="shared" ref="C23:S23" si="113">AVERAGE(C7,C9,C11,C13,C15,C17,C19,C21)</f>
        <v>10866</v>
      </c>
      <c r="D23" s="3">
        <f t="shared" si="113"/>
        <v>11993</v>
      </c>
      <c r="E23" s="3">
        <f t="shared" si="113"/>
        <v>12517.125</v>
      </c>
      <c r="F23" s="3">
        <f t="shared" si="113"/>
        <v>13053</v>
      </c>
      <c r="G23" s="3">
        <f t="shared" si="113"/>
        <v>13554.625</v>
      </c>
      <c r="H23" s="3">
        <f t="shared" si="113"/>
        <v>14302.25</v>
      </c>
      <c r="I23" s="3">
        <f t="shared" si="113"/>
        <v>15027</v>
      </c>
      <c r="J23" s="3">
        <f t="shared" si="113"/>
        <v>16255.25</v>
      </c>
      <c r="K23" s="3">
        <f t="shared" si="113"/>
        <v>16999</v>
      </c>
      <c r="L23" s="3">
        <f t="shared" si="113"/>
        <v>17564.25</v>
      </c>
      <c r="M23" s="3">
        <f t="shared" si="113"/>
        <v>18662</v>
      </c>
      <c r="N23" s="3">
        <f t="shared" si="113"/>
        <v>19489</v>
      </c>
      <c r="O23" s="3">
        <f t="shared" si="113"/>
        <v>20123.875</v>
      </c>
      <c r="P23" s="3">
        <f t="shared" si="113"/>
        <v>20677.125</v>
      </c>
      <c r="Q23" s="3">
        <f t="shared" si="113"/>
        <v>20964.5</v>
      </c>
      <c r="R23" s="3">
        <f t="shared" si="113"/>
        <v>21387.5</v>
      </c>
      <c r="S23" s="3">
        <f t="shared" si="113"/>
        <v>22285.5</v>
      </c>
    </row>
    <row r="24" spans="1:19" x14ac:dyDescent="0.2">
      <c r="A24" s="1"/>
      <c r="B24" s="2"/>
      <c r="C24" s="2"/>
      <c r="D24" s="2"/>
      <c r="E24" s="2"/>
      <c r="F24" s="2"/>
    </row>
    <row r="25" spans="1:19" ht="52.5" customHeight="1" x14ac:dyDescent="0.2">
      <c r="A25" s="45" t="s">
        <v>37</v>
      </c>
      <c r="B25" s="45"/>
      <c r="C25" s="45"/>
      <c r="D25" s="45"/>
      <c r="E25" s="45"/>
      <c r="F25" s="45"/>
      <c r="G25" s="45"/>
      <c r="H25" s="45"/>
      <c r="I25" s="45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7" spans="1:19" x14ac:dyDescent="0.2">
      <c r="A27" s="19" t="s">
        <v>33</v>
      </c>
      <c r="B27" s="13" t="s">
        <v>11</v>
      </c>
      <c r="C27" s="13" t="s">
        <v>12</v>
      </c>
      <c r="D27" s="13" t="s">
        <v>13</v>
      </c>
      <c r="E27" s="13" t="s">
        <v>14</v>
      </c>
      <c r="F27" s="13" t="s">
        <v>15</v>
      </c>
      <c r="G27" s="13" t="s">
        <v>16</v>
      </c>
      <c r="H27" s="13" t="s">
        <v>17</v>
      </c>
      <c r="I27" s="13" t="s">
        <v>18</v>
      </c>
      <c r="J27" s="13" t="s">
        <v>19</v>
      </c>
      <c r="K27" s="13" t="s">
        <v>20</v>
      </c>
      <c r="L27" s="13" t="s">
        <v>21</v>
      </c>
      <c r="M27" s="13" t="s">
        <v>22</v>
      </c>
      <c r="N27" s="13" t="s">
        <v>23</v>
      </c>
      <c r="O27" s="13" t="s">
        <v>24</v>
      </c>
      <c r="P27" s="14" t="s">
        <v>25</v>
      </c>
      <c r="Q27" s="15" t="s">
        <v>27</v>
      </c>
      <c r="R27" s="15" t="s">
        <v>28</v>
      </c>
      <c r="S27" s="23" t="s">
        <v>34</v>
      </c>
    </row>
    <row r="28" spans="1:19" x14ac:dyDescent="0.2">
      <c r="A28" s="9" t="s">
        <v>29</v>
      </c>
      <c r="B28" s="10">
        <f>MIN(B7,B9,B11,B13,B15,B17,B19,B21)</f>
        <v>8816</v>
      </c>
      <c r="C28" s="10">
        <f>MIN(C7,C9,C11,C13,C15,C17,C19,C21)</f>
        <v>9191</v>
      </c>
      <c r="D28" s="10">
        <f t="shared" ref="D28:S28" si="114">MIN(D7,D9,D11,D13,D15,D17,D19,D21)</f>
        <v>9810</v>
      </c>
      <c r="E28" s="10">
        <f t="shared" si="114"/>
        <v>10798</v>
      </c>
      <c r="F28" s="10">
        <f t="shared" si="114"/>
        <v>11195</v>
      </c>
      <c r="G28" s="10">
        <f t="shared" si="114"/>
        <v>11404</v>
      </c>
      <c r="H28" s="10">
        <f t="shared" si="114"/>
        <v>12065</v>
      </c>
      <c r="I28" s="10">
        <f t="shared" si="114"/>
        <v>12568</v>
      </c>
      <c r="J28" s="10">
        <f t="shared" si="114"/>
        <v>13608</v>
      </c>
      <c r="K28" s="10">
        <f t="shared" si="114"/>
        <v>14168</v>
      </c>
      <c r="L28" s="10">
        <f t="shared" si="114"/>
        <v>14569</v>
      </c>
      <c r="M28" s="10">
        <f t="shared" si="114"/>
        <v>15741</v>
      </c>
      <c r="N28" s="10">
        <f t="shared" si="114"/>
        <v>16507</v>
      </c>
      <c r="O28" s="10">
        <f t="shared" si="114"/>
        <v>17023</v>
      </c>
      <c r="P28" s="10">
        <f t="shared" si="114"/>
        <v>17724</v>
      </c>
      <c r="Q28" s="10">
        <f t="shared" si="114"/>
        <v>18096</v>
      </c>
      <c r="R28" s="10">
        <f t="shared" si="114"/>
        <v>18609</v>
      </c>
      <c r="S28" s="10">
        <f t="shared" si="114"/>
        <v>19359</v>
      </c>
    </row>
    <row r="29" spans="1:19" x14ac:dyDescent="0.2">
      <c r="A29" s="9" t="s">
        <v>31</v>
      </c>
      <c r="B29" s="10">
        <f>B23</f>
        <v>10346.125</v>
      </c>
      <c r="C29" s="10">
        <f t="shared" ref="C29:R29" si="115">C23</f>
        <v>10866</v>
      </c>
      <c r="D29" s="10">
        <f t="shared" si="115"/>
        <v>11993</v>
      </c>
      <c r="E29" s="10">
        <f t="shared" si="115"/>
        <v>12517.125</v>
      </c>
      <c r="F29" s="10">
        <f t="shared" si="115"/>
        <v>13053</v>
      </c>
      <c r="G29" s="10">
        <f t="shared" si="115"/>
        <v>13554.625</v>
      </c>
      <c r="H29" s="10">
        <f t="shared" si="115"/>
        <v>14302.25</v>
      </c>
      <c r="I29" s="10">
        <f t="shared" si="115"/>
        <v>15027</v>
      </c>
      <c r="J29" s="10">
        <f t="shared" si="115"/>
        <v>16255.25</v>
      </c>
      <c r="K29" s="10">
        <f t="shared" si="115"/>
        <v>16999</v>
      </c>
      <c r="L29" s="10">
        <f t="shared" si="115"/>
        <v>17564.25</v>
      </c>
      <c r="M29" s="10">
        <f t="shared" si="115"/>
        <v>18662</v>
      </c>
      <c r="N29" s="10">
        <f t="shared" si="115"/>
        <v>19489</v>
      </c>
      <c r="O29" s="10">
        <f t="shared" si="115"/>
        <v>20123.875</v>
      </c>
      <c r="P29" s="10">
        <f t="shared" si="115"/>
        <v>20677.125</v>
      </c>
      <c r="Q29" s="10">
        <f t="shared" si="115"/>
        <v>20964.5</v>
      </c>
      <c r="R29" s="10">
        <f t="shared" si="115"/>
        <v>21387.5</v>
      </c>
      <c r="S29" s="10">
        <f>S23</f>
        <v>22285.5</v>
      </c>
    </row>
    <row r="30" spans="1:19" x14ac:dyDescent="0.2">
      <c r="A30" s="9" t="s">
        <v>30</v>
      </c>
      <c r="B30" s="10">
        <f>MAX(B7:B21)</f>
        <v>11344</v>
      </c>
      <c r="C30" s="10">
        <f t="shared" ref="C30:R30" si="116">MAX(C7:C21)</f>
        <v>11890</v>
      </c>
      <c r="D30" s="10">
        <f t="shared" si="116"/>
        <v>13598</v>
      </c>
      <c r="E30" s="10">
        <f t="shared" si="116"/>
        <v>13598</v>
      </c>
      <c r="F30" s="10">
        <f t="shared" si="116"/>
        <v>14332</v>
      </c>
      <c r="G30" s="10">
        <f t="shared" si="116"/>
        <v>14964</v>
      </c>
      <c r="H30" s="10">
        <f t="shared" si="116"/>
        <v>15744</v>
      </c>
      <c r="I30" s="10">
        <f t="shared" si="116"/>
        <v>16484</v>
      </c>
      <c r="J30" s="10">
        <f t="shared" si="116"/>
        <v>18438</v>
      </c>
      <c r="K30" s="10">
        <f t="shared" si="116"/>
        <v>19053</v>
      </c>
      <c r="L30" s="10">
        <f t="shared" si="116"/>
        <v>19210</v>
      </c>
      <c r="M30" s="10">
        <f t="shared" si="116"/>
        <v>19975</v>
      </c>
      <c r="N30" s="10">
        <f t="shared" si="116"/>
        <v>21526</v>
      </c>
      <c r="O30" s="10">
        <f t="shared" si="116"/>
        <v>22444</v>
      </c>
      <c r="P30" s="10">
        <f t="shared" si="116"/>
        <v>22704</v>
      </c>
      <c r="Q30" s="10">
        <f t="shared" si="116"/>
        <v>23372</v>
      </c>
      <c r="R30" s="10">
        <f t="shared" si="116"/>
        <v>23606</v>
      </c>
      <c r="S30" s="10">
        <f>MAX(S7:S21)</f>
        <v>24812</v>
      </c>
    </row>
    <row r="31" spans="1:19" x14ac:dyDescent="0.2">
      <c r="A31" s="9" t="s">
        <v>32</v>
      </c>
      <c r="C31" s="11">
        <v>5.0248281361379259E-2</v>
      </c>
      <c r="D31" s="11">
        <v>0.10371801951039941</v>
      </c>
      <c r="E31" s="11">
        <v>4.3702576502960062E-2</v>
      </c>
      <c r="F31" s="11">
        <v>4.2811348452619913E-2</v>
      </c>
      <c r="G31" s="11">
        <v>3.8429862866773919E-2</v>
      </c>
      <c r="H31" s="11">
        <v>5.5156450289107962E-2</v>
      </c>
      <c r="I31" s="11">
        <v>5.0673845024384274E-2</v>
      </c>
      <c r="J31" s="11">
        <v>8.1736208158647766E-2</v>
      </c>
      <c r="K31" s="11">
        <v>4.5754448562772027E-2</v>
      </c>
      <c r="L31" s="11">
        <v>3.3251955997411611E-2</v>
      </c>
      <c r="M31" s="11">
        <v>6.2499110408927222E-2</v>
      </c>
      <c r="N31" s="11">
        <v>4.4314650091094199E-2</v>
      </c>
      <c r="O31" s="11">
        <v>3.2576068551490582E-2</v>
      </c>
      <c r="P31" s="11">
        <v>2.7492220061991042E-2</v>
      </c>
      <c r="Q31" s="11">
        <v>1.3898208769352606E-2</v>
      </c>
      <c r="R31" s="11">
        <v>2.0176965823177274E-2</v>
      </c>
      <c r="S31" s="11">
        <v>4.1987142022209233E-2</v>
      </c>
    </row>
  </sheetData>
  <mergeCells count="2">
    <mergeCell ref="B5:G5"/>
    <mergeCell ref="A25:I25"/>
  </mergeCells>
  <phoneticPr fontId="2" type="noConversion"/>
  <pageMargins left="0.75" right="0.75" top="1" bottom="1" header="0.5" footer="0.5"/>
  <pageSetup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A24" sqref="A24"/>
    </sheetView>
  </sheetViews>
  <sheetFormatPr defaultRowHeight="12.75" x14ac:dyDescent="0.2"/>
  <cols>
    <col min="1" max="1" width="13.85546875" style="27" bestFit="1" customWidth="1"/>
    <col min="2" max="2" width="7.5703125" style="1" bestFit="1" customWidth="1"/>
    <col min="3" max="3" width="6.28515625" style="1" bestFit="1" customWidth="1"/>
    <col min="4" max="4" width="7.5703125" style="1" bestFit="1" customWidth="1"/>
    <col min="5" max="5" width="9.5703125" style="1" bestFit="1" customWidth="1"/>
    <col min="6" max="6" width="8.140625" style="1" bestFit="1" customWidth="1"/>
    <col min="7" max="7" width="9.5703125" style="1" bestFit="1" customWidth="1"/>
    <col min="8" max="8" width="7.5703125" style="1" bestFit="1" customWidth="1"/>
    <col min="9" max="9" width="9.5703125" style="1" bestFit="1" customWidth="1"/>
    <col min="10" max="10" width="8.140625" style="1" bestFit="1" customWidth="1"/>
    <col min="11" max="11" width="9.5703125" style="1" bestFit="1" customWidth="1"/>
    <col min="12" max="12" width="7.5703125" style="1" bestFit="1" customWidth="1"/>
    <col min="13" max="13" width="9.5703125" style="1" bestFit="1" customWidth="1"/>
    <col min="14" max="14" width="7.5703125" style="1" bestFit="1" customWidth="1"/>
    <col min="15" max="15" width="9.5703125" style="1" bestFit="1" customWidth="1"/>
    <col min="16" max="16" width="7.5703125" style="1" bestFit="1" customWidth="1"/>
    <col min="17" max="17" width="9.5703125" style="1" bestFit="1" customWidth="1"/>
    <col min="18" max="18" width="8.5703125" style="1" bestFit="1" customWidth="1"/>
    <col min="19" max="19" width="7.5703125" style="1" bestFit="1" customWidth="1"/>
    <col min="20" max="21" width="9.140625" style="1"/>
  </cols>
  <sheetData>
    <row r="1" spans="1:22" x14ac:dyDescent="0.2">
      <c r="A1" s="44" t="s">
        <v>9</v>
      </c>
      <c r="B1" s="44"/>
      <c r="C1" s="44"/>
      <c r="D1" s="44"/>
      <c r="E1" s="44"/>
      <c r="F1" s="44"/>
      <c r="G1" s="44"/>
    </row>
    <row r="2" spans="1:22" x14ac:dyDescent="0.2">
      <c r="A2" s="50" t="s">
        <v>26</v>
      </c>
      <c r="B2" s="50"/>
      <c r="C2" s="50"/>
      <c r="D2" s="50"/>
      <c r="E2" s="50"/>
      <c r="F2" s="50"/>
      <c r="G2" s="50"/>
    </row>
    <row r="3" spans="1:22" x14ac:dyDescent="0.2">
      <c r="A3" s="50" t="s">
        <v>35</v>
      </c>
      <c r="B3" s="50"/>
      <c r="C3" s="50"/>
      <c r="D3" s="50"/>
      <c r="E3" s="50"/>
      <c r="F3" s="50"/>
      <c r="G3" s="50"/>
    </row>
    <row r="5" spans="1:22" x14ac:dyDescent="0.2">
      <c r="A5" s="28"/>
      <c r="B5" s="46" t="s">
        <v>0</v>
      </c>
      <c r="C5" s="47"/>
      <c r="D5" s="46" t="s">
        <v>1</v>
      </c>
      <c r="E5" s="47"/>
      <c r="F5" s="46" t="s">
        <v>2</v>
      </c>
      <c r="G5" s="47"/>
      <c r="H5" s="46" t="s">
        <v>3</v>
      </c>
      <c r="I5" s="47"/>
      <c r="J5" s="46" t="s">
        <v>4</v>
      </c>
      <c r="K5" s="47"/>
      <c r="L5" s="46" t="s">
        <v>5</v>
      </c>
      <c r="M5" s="47"/>
      <c r="N5" s="46" t="s">
        <v>6</v>
      </c>
      <c r="O5" s="47"/>
      <c r="P5" s="46" t="s">
        <v>7</v>
      </c>
      <c r="Q5" s="47"/>
      <c r="R5" s="48" t="s">
        <v>40</v>
      </c>
      <c r="S5" s="49"/>
      <c r="T5" s="49"/>
      <c r="U5" s="49"/>
    </row>
    <row r="6" spans="1:22" x14ac:dyDescent="0.2">
      <c r="A6" s="38" t="s">
        <v>42</v>
      </c>
      <c r="B6" s="36" t="s">
        <v>39</v>
      </c>
      <c r="C6" s="19" t="s">
        <v>38</v>
      </c>
      <c r="D6" s="36" t="s">
        <v>39</v>
      </c>
      <c r="E6" s="19" t="s">
        <v>41</v>
      </c>
      <c r="F6" s="36" t="s">
        <v>39</v>
      </c>
      <c r="G6" s="19" t="s">
        <v>41</v>
      </c>
      <c r="H6" s="36" t="s">
        <v>39</v>
      </c>
      <c r="I6" s="19" t="s">
        <v>41</v>
      </c>
      <c r="J6" s="36" t="s">
        <v>39</v>
      </c>
      <c r="K6" s="19" t="s">
        <v>41</v>
      </c>
      <c r="L6" s="36" t="s">
        <v>39</v>
      </c>
      <c r="M6" s="19" t="s">
        <v>41</v>
      </c>
      <c r="N6" s="36" t="s">
        <v>39</v>
      </c>
      <c r="O6" s="19" t="s">
        <v>41</v>
      </c>
      <c r="P6" s="36" t="s">
        <v>39</v>
      </c>
      <c r="Q6" s="19" t="s">
        <v>41</v>
      </c>
      <c r="R6" s="36" t="s">
        <v>29</v>
      </c>
      <c r="S6" s="19" t="s">
        <v>31</v>
      </c>
      <c r="T6" s="37" t="s">
        <v>30</v>
      </c>
      <c r="U6" s="37" t="s">
        <v>41</v>
      </c>
      <c r="V6" s="2"/>
    </row>
    <row r="7" spans="1:22" x14ac:dyDescent="0.2">
      <c r="A7" s="29" t="s">
        <v>11</v>
      </c>
      <c r="B7" s="33">
        <v>10264</v>
      </c>
      <c r="C7" s="17"/>
      <c r="D7" s="34">
        <v>9686</v>
      </c>
      <c r="E7" s="17"/>
      <c r="F7" s="34">
        <v>10650</v>
      </c>
      <c r="G7" s="17"/>
      <c r="H7" s="34">
        <v>11334</v>
      </c>
      <c r="I7" s="17"/>
      <c r="J7" s="34">
        <v>8816</v>
      </c>
      <c r="K7" s="17"/>
      <c r="L7" s="34">
        <v>11344</v>
      </c>
      <c r="M7" s="17"/>
      <c r="N7" s="34">
        <v>10964</v>
      </c>
      <c r="O7" s="17"/>
      <c r="P7" s="34">
        <v>9711</v>
      </c>
      <c r="Q7" s="17"/>
      <c r="R7" s="33">
        <f>MIN(B7,D7,F7,H7,J7,L7,N7,P7)</f>
        <v>8816</v>
      </c>
      <c r="S7" s="42">
        <f>AVERAGE(P7,N7,L7,J7,H7,F7,D7,B7)</f>
        <v>10346.125</v>
      </c>
      <c r="T7" s="42">
        <f>MAX(P7,N7,L7,J7,H7,F7,D7,B7)</f>
        <v>11344</v>
      </c>
      <c r="U7" s="17"/>
    </row>
    <row r="8" spans="1:22" x14ac:dyDescent="0.2">
      <c r="A8" s="29" t="s">
        <v>12</v>
      </c>
      <c r="B8" s="33">
        <v>10997</v>
      </c>
      <c r="C8" s="35">
        <f t="shared" ref="C8:C24" si="0">((B8-B7)/B7)</f>
        <v>7.1414653156664065E-2</v>
      </c>
      <c r="D8" s="34">
        <v>10310</v>
      </c>
      <c r="E8" s="35">
        <f t="shared" ref="E8:E24" si="1">((D8-D7)/D7)</f>
        <v>6.4422878381168697E-2</v>
      </c>
      <c r="F8" s="34">
        <v>11890</v>
      </c>
      <c r="G8" s="35">
        <f t="shared" ref="G8:G24" si="2">((F8-F7)/F7)</f>
        <v>0.11643192488262911</v>
      </c>
      <c r="H8" s="34">
        <v>11884</v>
      </c>
      <c r="I8" s="35">
        <f t="shared" ref="I8:I24" si="3">((H8-H7)/H7)</f>
        <v>4.8526557261337568E-2</v>
      </c>
      <c r="J8" s="34">
        <v>9191</v>
      </c>
      <c r="K8" s="35">
        <f t="shared" ref="K8:K24" si="4">((J8-J7)/J7)</f>
        <v>4.2536297640653357E-2</v>
      </c>
      <c r="L8" s="34">
        <v>11035</v>
      </c>
      <c r="M8" s="35">
        <f t="shared" ref="M8:M24" si="5">((L8-L7)/L7)</f>
        <v>-2.7239069111424541E-2</v>
      </c>
      <c r="N8" s="34">
        <v>11576</v>
      </c>
      <c r="O8" s="35">
        <f t="shared" ref="O8:O24" si="6">((N8-N7)/N7)</f>
        <v>5.5819044144472821E-2</v>
      </c>
      <c r="P8" s="34">
        <v>10045</v>
      </c>
      <c r="Q8" s="35">
        <f t="shared" ref="Q8:Q24" si="7">((P8-P7)/P7)</f>
        <v>3.4393986201215115E-2</v>
      </c>
      <c r="R8" s="33">
        <f t="shared" ref="R8:R24" si="8">MIN(B8,D8,F8,H8,J8,L8,N8,P8)</f>
        <v>9191</v>
      </c>
      <c r="S8" s="42">
        <f t="shared" ref="S8:S24" si="9">AVERAGE(P8,N8,L8,J8,H8,F8,D8,B8)</f>
        <v>10866</v>
      </c>
      <c r="T8" s="42">
        <f t="shared" ref="T8:T24" si="10">MAX(P8,N8,L8,J8,H8,F8,D8,B8)</f>
        <v>11890</v>
      </c>
      <c r="U8" s="35">
        <f>((S8-S7)/S7)</f>
        <v>5.0248281361379259E-2</v>
      </c>
    </row>
    <row r="9" spans="1:22" x14ac:dyDescent="0.2">
      <c r="A9" s="29" t="s">
        <v>13</v>
      </c>
      <c r="B9" s="33">
        <v>12480</v>
      </c>
      <c r="C9" s="35">
        <f t="shared" si="0"/>
        <v>0.13485496044375739</v>
      </c>
      <c r="D9" s="34">
        <v>13598</v>
      </c>
      <c r="E9" s="35">
        <f t="shared" si="1"/>
        <v>0.31891367604267701</v>
      </c>
      <c r="F9" s="34">
        <v>12770</v>
      </c>
      <c r="G9" s="35">
        <f t="shared" si="2"/>
        <v>7.4011774600504621E-2</v>
      </c>
      <c r="H9" s="34">
        <v>12729</v>
      </c>
      <c r="I9" s="35">
        <f t="shared" si="3"/>
        <v>7.1104005385392119E-2</v>
      </c>
      <c r="J9" s="34">
        <v>9810</v>
      </c>
      <c r="K9" s="35">
        <f t="shared" si="4"/>
        <v>6.7348493091067343E-2</v>
      </c>
      <c r="L9" s="34">
        <v>11440</v>
      </c>
      <c r="M9" s="35">
        <f t="shared" si="5"/>
        <v>3.6701404621658357E-2</v>
      </c>
      <c r="N9" s="34">
        <v>12716</v>
      </c>
      <c r="O9" s="35">
        <f t="shared" si="6"/>
        <v>9.8479612992398061E-2</v>
      </c>
      <c r="P9" s="34">
        <v>10401</v>
      </c>
      <c r="Q9" s="35">
        <f t="shared" si="7"/>
        <v>3.5440517670482827E-2</v>
      </c>
      <c r="R9" s="33">
        <f t="shared" si="8"/>
        <v>9810</v>
      </c>
      <c r="S9" s="42">
        <f t="shared" si="9"/>
        <v>11993</v>
      </c>
      <c r="T9" s="42">
        <f t="shared" si="10"/>
        <v>13598</v>
      </c>
      <c r="U9" s="35">
        <f t="shared" ref="U9:U24" si="11">((S9-S8)/S8)</f>
        <v>0.10371801951039941</v>
      </c>
    </row>
    <row r="10" spans="1:22" x14ac:dyDescent="0.2">
      <c r="A10" s="29" t="s">
        <v>14</v>
      </c>
      <c r="B10" s="33">
        <v>13179</v>
      </c>
      <c r="C10" s="35">
        <f t="shared" si="0"/>
        <v>5.6009615384615387E-2</v>
      </c>
      <c r="D10" s="34">
        <v>13598</v>
      </c>
      <c r="E10" s="35">
        <f t="shared" si="1"/>
        <v>0</v>
      </c>
      <c r="F10" s="34">
        <v>13320</v>
      </c>
      <c r="G10" s="35">
        <f t="shared" si="2"/>
        <v>4.306969459671104E-2</v>
      </c>
      <c r="H10" s="34">
        <v>13379</v>
      </c>
      <c r="I10" s="35">
        <f t="shared" si="3"/>
        <v>5.1064498389504283E-2</v>
      </c>
      <c r="J10" s="34">
        <v>11195</v>
      </c>
      <c r="K10" s="35">
        <f t="shared" si="4"/>
        <v>0.14118246687054026</v>
      </c>
      <c r="L10" s="34">
        <v>11852</v>
      </c>
      <c r="M10" s="35">
        <f t="shared" si="5"/>
        <v>3.6013986013986012E-2</v>
      </c>
      <c r="N10" s="34">
        <v>12816</v>
      </c>
      <c r="O10" s="35">
        <f t="shared" si="6"/>
        <v>7.8641082101289714E-3</v>
      </c>
      <c r="P10" s="34">
        <v>10798</v>
      </c>
      <c r="Q10" s="35">
        <f t="shared" si="7"/>
        <v>3.8169406787808863E-2</v>
      </c>
      <c r="R10" s="33">
        <f t="shared" si="8"/>
        <v>10798</v>
      </c>
      <c r="S10" s="42">
        <f t="shared" si="9"/>
        <v>12517.125</v>
      </c>
      <c r="T10" s="42">
        <f t="shared" si="10"/>
        <v>13598</v>
      </c>
      <c r="U10" s="35">
        <f t="shared" si="11"/>
        <v>4.3702576502960062E-2</v>
      </c>
    </row>
    <row r="11" spans="1:22" x14ac:dyDescent="0.2">
      <c r="A11" s="29" t="s">
        <v>15</v>
      </c>
      <c r="B11" s="33">
        <v>13464</v>
      </c>
      <c r="C11" s="35">
        <f t="shared" si="0"/>
        <v>2.1625312997951285E-2</v>
      </c>
      <c r="D11" s="34">
        <v>13832</v>
      </c>
      <c r="E11" s="35">
        <f t="shared" si="1"/>
        <v>1.7208413001912046E-2</v>
      </c>
      <c r="F11" s="34">
        <v>14332</v>
      </c>
      <c r="G11" s="35">
        <f t="shared" si="2"/>
        <v>7.5975975975975982E-2</v>
      </c>
      <c r="H11" s="34">
        <v>13379</v>
      </c>
      <c r="I11" s="35">
        <f t="shared" si="3"/>
        <v>0</v>
      </c>
      <c r="J11" s="34">
        <v>11195</v>
      </c>
      <c r="K11" s="35">
        <f t="shared" si="4"/>
        <v>0</v>
      </c>
      <c r="L11" s="34">
        <v>12302</v>
      </c>
      <c r="M11" s="35">
        <f t="shared" si="5"/>
        <v>3.7968275396557546E-2</v>
      </c>
      <c r="N11" s="34">
        <v>13604</v>
      </c>
      <c r="O11" s="35">
        <f t="shared" si="6"/>
        <v>6.1485642946317101E-2</v>
      </c>
      <c r="P11" s="34">
        <v>12316</v>
      </c>
      <c r="Q11" s="35">
        <f t="shared" si="7"/>
        <v>0.14058158918318206</v>
      </c>
      <c r="R11" s="33">
        <f t="shared" si="8"/>
        <v>11195</v>
      </c>
      <c r="S11" s="42">
        <f t="shared" si="9"/>
        <v>13053</v>
      </c>
      <c r="T11" s="42">
        <f t="shared" si="10"/>
        <v>14332</v>
      </c>
      <c r="U11" s="35">
        <f t="shared" si="11"/>
        <v>4.2811348452619913E-2</v>
      </c>
    </row>
    <row r="12" spans="1:22" x14ac:dyDescent="0.2">
      <c r="A12" s="29" t="s">
        <v>16</v>
      </c>
      <c r="B12" s="33">
        <v>13910</v>
      </c>
      <c r="C12" s="35">
        <f t="shared" si="0"/>
        <v>3.3125371360665477E-2</v>
      </c>
      <c r="D12" s="34">
        <v>13912</v>
      </c>
      <c r="E12" s="35">
        <f t="shared" si="1"/>
        <v>5.7836899942163098E-3</v>
      </c>
      <c r="F12" s="34">
        <v>14964</v>
      </c>
      <c r="G12" s="35">
        <f t="shared" si="2"/>
        <v>4.4097125313982695E-2</v>
      </c>
      <c r="H12" s="34">
        <v>13929</v>
      </c>
      <c r="I12" s="35">
        <f t="shared" si="3"/>
        <v>4.1109200986620825E-2</v>
      </c>
      <c r="J12" s="34">
        <v>11404</v>
      </c>
      <c r="K12" s="35">
        <f t="shared" si="4"/>
        <v>1.8669048682447523E-2</v>
      </c>
      <c r="L12" s="34">
        <v>13624</v>
      </c>
      <c r="M12" s="35">
        <f t="shared" si="5"/>
        <v>0.10746220126808649</v>
      </c>
      <c r="N12" s="34">
        <v>14168</v>
      </c>
      <c r="O12" s="35">
        <f t="shared" si="6"/>
        <v>4.1458394589826524E-2</v>
      </c>
      <c r="P12" s="34">
        <v>12526</v>
      </c>
      <c r="Q12" s="35">
        <f t="shared" si="7"/>
        <v>1.7050990581357582E-2</v>
      </c>
      <c r="R12" s="33">
        <f t="shared" si="8"/>
        <v>11404</v>
      </c>
      <c r="S12" s="42">
        <f t="shared" si="9"/>
        <v>13554.625</v>
      </c>
      <c r="T12" s="42">
        <f t="shared" si="10"/>
        <v>14964</v>
      </c>
      <c r="U12" s="35">
        <f t="shared" si="11"/>
        <v>3.8429862866773919E-2</v>
      </c>
    </row>
    <row r="13" spans="1:22" x14ac:dyDescent="0.2">
      <c r="A13" s="29" t="s">
        <v>17</v>
      </c>
      <c r="B13" s="33">
        <v>14598</v>
      </c>
      <c r="C13" s="35">
        <f t="shared" si="0"/>
        <v>4.9460819554277495E-2</v>
      </c>
      <c r="D13" s="34">
        <v>14012</v>
      </c>
      <c r="E13" s="35">
        <f t="shared" si="1"/>
        <v>7.1880391029327199E-3</v>
      </c>
      <c r="F13" s="34">
        <v>15744</v>
      </c>
      <c r="G13" s="35">
        <f t="shared" si="2"/>
        <v>5.2125100240577385E-2</v>
      </c>
      <c r="H13" s="34">
        <v>14885</v>
      </c>
      <c r="I13" s="35">
        <f t="shared" si="3"/>
        <v>6.8633785627108909E-2</v>
      </c>
      <c r="J13" s="34">
        <v>12065</v>
      </c>
      <c r="K13" s="35">
        <f t="shared" si="4"/>
        <v>5.796211855489302E-2</v>
      </c>
      <c r="L13" s="34">
        <v>14655</v>
      </c>
      <c r="M13" s="35">
        <f t="shared" si="5"/>
        <v>7.5675278919553723E-2</v>
      </c>
      <c r="N13" s="34">
        <v>14834</v>
      </c>
      <c r="O13" s="35">
        <f t="shared" si="6"/>
        <v>4.7007340485601352E-2</v>
      </c>
      <c r="P13" s="34">
        <v>13625</v>
      </c>
      <c r="Q13" s="35">
        <f t="shared" si="7"/>
        <v>8.77375059875459E-2</v>
      </c>
      <c r="R13" s="33">
        <f t="shared" si="8"/>
        <v>12065</v>
      </c>
      <c r="S13" s="42">
        <f t="shared" si="9"/>
        <v>14302.25</v>
      </c>
      <c r="T13" s="42">
        <f t="shared" si="10"/>
        <v>15744</v>
      </c>
      <c r="U13" s="35">
        <f t="shared" si="11"/>
        <v>5.5156450289107962E-2</v>
      </c>
    </row>
    <row r="14" spans="1:22" x14ac:dyDescent="0.2">
      <c r="A14" s="29" t="s">
        <v>18</v>
      </c>
      <c r="B14" s="33">
        <v>15072</v>
      </c>
      <c r="C14" s="35">
        <f t="shared" si="0"/>
        <v>3.2470201397451708E-2</v>
      </c>
      <c r="D14" s="34">
        <v>14498</v>
      </c>
      <c r="E14" s="35">
        <f t="shared" si="1"/>
        <v>3.4684556094775908E-2</v>
      </c>
      <c r="F14" s="34">
        <v>16473</v>
      </c>
      <c r="G14" s="35">
        <f t="shared" si="2"/>
        <v>4.6303353658536585E-2</v>
      </c>
      <c r="H14" s="34">
        <v>16037</v>
      </c>
      <c r="I14" s="35">
        <f t="shared" si="3"/>
        <v>7.7393349009069537E-2</v>
      </c>
      <c r="J14" s="34">
        <v>12568</v>
      </c>
      <c r="K14" s="35">
        <f t="shared" si="4"/>
        <v>4.1690841276419394E-2</v>
      </c>
      <c r="L14" s="34">
        <v>14996</v>
      </c>
      <c r="M14" s="35">
        <f t="shared" si="5"/>
        <v>2.3268509041282838E-2</v>
      </c>
      <c r="N14" s="34">
        <v>16484</v>
      </c>
      <c r="O14" s="35">
        <f t="shared" si="6"/>
        <v>0.11123095591209384</v>
      </c>
      <c r="P14" s="34">
        <v>14088</v>
      </c>
      <c r="Q14" s="35">
        <f t="shared" si="7"/>
        <v>3.3981651376146789E-2</v>
      </c>
      <c r="R14" s="33">
        <f t="shared" si="8"/>
        <v>12568</v>
      </c>
      <c r="S14" s="42">
        <f t="shared" si="9"/>
        <v>15027</v>
      </c>
      <c r="T14" s="42">
        <f t="shared" si="10"/>
        <v>16484</v>
      </c>
      <c r="U14" s="35">
        <f t="shared" si="11"/>
        <v>5.0673845024384274E-2</v>
      </c>
    </row>
    <row r="15" spans="1:22" x14ac:dyDescent="0.2">
      <c r="A15" s="29" t="s">
        <v>19</v>
      </c>
      <c r="B15" s="33">
        <v>15496</v>
      </c>
      <c r="C15" s="35">
        <f t="shared" si="0"/>
        <v>2.8131634819532909E-2</v>
      </c>
      <c r="D15" s="34">
        <v>15250</v>
      </c>
      <c r="E15" s="35">
        <f t="shared" si="1"/>
        <v>5.1869223341150503E-2</v>
      </c>
      <c r="F15" s="34">
        <v>17555</v>
      </c>
      <c r="G15" s="35">
        <f t="shared" si="2"/>
        <v>6.5683239239968438E-2</v>
      </c>
      <c r="H15" s="34">
        <v>16797</v>
      </c>
      <c r="I15" s="35">
        <f t="shared" si="3"/>
        <v>4.7390409677620503E-2</v>
      </c>
      <c r="J15" s="34">
        <v>13608</v>
      </c>
      <c r="K15" s="35">
        <f t="shared" si="4"/>
        <v>8.2749840865690649E-2</v>
      </c>
      <c r="L15" s="34">
        <v>15873</v>
      </c>
      <c r="M15" s="35">
        <f t="shared" si="5"/>
        <v>5.8482261936516407E-2</v>
      </c>
      <c r="N15" s="34">
        <v>18438</v>
      </c>
      <c r="O15" s="35">
        <f t="shared" si="6"/>
        <v>0.1185391895171075</v>
      </c>
      <c r="P15" s="34">
        <v>17025</v>
      </c>
      <c r="Q15" s="35">
        <f t="shared" si="7"/>
        <v>0.20847529812606475</v>
      </c>
      <c r="R15" s="33">
        <f t="shared" si="8"/>
        <v>13608</v>
      </c>
      <c r="S15" s="42">
        <f t="shared" si="9"/>
        <v>16255.25</v>
      </c>
      <c r="T15" s="42">
        <f t="shared" si="10"/>
        <v>18438</v>
      </c>
      <c r="U15" s="35">
        <f t="shared" si="11"/>
        <v>8.1736208158647766E-2</v>
      </c>
    </row>
    <row r="16" spans="1:22" x14ac:dyDescent="0.2">
      <c r="A16" s="29" t="s">
        <v>20</v>
      </c>
      <c r="B16" s="33">
        <v>16228</v>
      </c>
      <c r="C16" s="35">
        <f t="shared" si="0"/>
        <v>4.723799690242643E-2</v>
      </c>
      <c r="D16" s="41">
        <v>15250</v>
      </c>
      <c r="E16" s="35">
        <f t="shared" si="1"/>
        <v>0</v>
      </c>
      <c r="F16" s="40">
        <v>18250</v>
      </c>
      <c r="G16" s="35">
        <f t="shared" si="2"/>
        <v>3.9589860438621477E-2</v>
      </c>
      <c r="H16" s="34">
        <v>17871</v>
      </c>
      <c r="I16" s="35">
        <f t="shared" si="3"/>
        <v>6.393998928380068E-2</v>
      </c>
      <c r="J16" s="34">
        <v>14168</v>
      </c>
      <c r="K16" s="35">
        <f t="shared" si="4"/>
        <v>4.1152263374485597E-2</v>
      </c>
      <c r="L16" s="34">
        <v>16206</v>
      </c>
      <c r="M16" s="35">
        <f t="shared" si="5"/>
        <v>2.097902097902098E-2</v>
      </c>
      <c r="N16" s="34">
        <v>18966</v>
      </c>
      <c r="O16" s="35">
        <f t="shared" si="6"/>
        <v>2.8636511552229092E-2</v>
      </c>
      <c r="P16" s="34">
        <v>19053</v>
      </c>
      <c r="Q16" s="35">
        <f t="shared" si="7"/>
        <v>0.11911894273127753</v>
      </c>
      <c r="R16" s="33">
        <f t="shared" si="8"/>
        <v>14168</v>
      </c>
      <c r="S16" s="42">
        <f t="shared" si="9"/>
        <v>16999</v>
      </c>
      <c r="T16" s="42">
        <f t="shared" si="10"/>
        <v>19053</v>
      </c>
      <c r="U16" s="35">
        <f t="shared" si="11"/>
        <v>4.5754448562772027E-2</v>
      </c>
    </row>
    <row r="17" spans="1:21" x14ac:dyDescent="0.2">
      <c r="A17" s="29" t="s">
        <v>21</v>
      </c>
      <c r="B17" s="33">
        <v>18496</v>
      </c>
      <c r="C17" s="35">
        <f t="shared" si="0"/>
        <v>0.13975844219866898</v>
      </c>
      <c r="D17" s="41">
        <v>15775</v>
      </c>
      <c r="E17" s="35">
        <f t="shared" si="1"/>
        <v>3.4426229508196723E-2</v>
      </c>
      <c r="F17" s="40">
        <v>18893</v>
      </c>
      <c r="G17" s="35">
        <f t="shared" si="2"/>
        <v>3.5232876712328769E-2</v>
      </c>
      <c r="H17" s="34">
        <v>19198</v>
      </c>
      <c r="I17" s="35">
        <f t="shared" si="3"/>
        <v>7.4254378602204685E-2</v>
      </c>
      <c r="J17" s="34">
        <v>14569</v>
      </c>
      <c r="K17" s="35">
        <f t="shared" si="4"/>
        <v>2.8303218520609824E-2</v>
      </c>
      <c r="L17" s="34">
        <v>16718</v>
      </c>
      <c r="M17" s="35">
        <f t="shared" si="5"/>
        <v>3.1593237072689129E-2</v>
      </c>
      <c r="N17" s="34">
        <v>19210</v>
      </c>
      <c r="O17" s="35">
        <f t="shared" si="6"/>
        <v>1.2865127069492777E-2</v>
      </c>
      <c r="P17" s="34">
        <v>17655</v>
      </c>
      <c r="Q17" s="35">
        <f t="shared" si="7"/>
        <v>-7.3374271768225474E-2</v>
      </c>
      <c r="R17" s="33">
        <f t="shared" si="8"/>
        <v>14569</v>
      </c>
      <c r="S17" s="42">
        <f t="shared" si="9"/>
        <v>17564.25</v>
      </c>
      <c r="T17" s="42">
        <f t="shared" si="10"/>
        <v>19210</v>
      </c>
      <c r="U17" s="35">
        <f t="shared" si="11"/>
        <v>3.3251955997411611E-2</v>
      </c>
    </row>
    <row r="18" spans="1:21" x14ac:dyDescent="0.2">
      <c r="A18" s="29" t="s">
        <v>22</v>
      </c>
      <c r="B18" s="34">
        <v>19198</v>
      </c>
      <c r="C18" s="35">
        <f t="shared" si="0"/>
        <v>3.7954152249134947E-2</v>
      </c>
      <c r="D18" s="41">
        <v>17213</v>
      </c>
      <c r="E18" s="35">
        <f t="shared" si="1"/>
        <v>9.1156893819334395E-2</v>
      </c>
      <c r="F18" s="34">
        <v>19738</v>
      </c>
      <c r="G18" s="35">
        <f t="shared" si="2"/>
        <v>4.4725559731117345E-2</v>
      </c>
      <c r="H18" s="34">
        <v>19975</v>
      </c>
      <c r="I18" s="35">
        <f t="shared" si="3"/>
        <v>4.0472965933951451E-2</v>
      </c>
      <c r="J18" s="34">
        <v>15741</v>
      </c>
      <c r="K18" s="35">
        <f t="shared" si="4"/>
        <v>8.0444780012354999E-2</v>
      </c>
      <c r="L18" s="34">
        <v>18782</v>
      </c>
      <c r="M18" s="35">
        <f t="shared" si="5"/>
        <v>0.12345974398851538</v>
      </c>
      <c r="N18" s="34">
        <v>19852</v>
      </c>
      <c r="O18" s="35">
        <f t="shared" si="6"/>
        <v>3.3420093701197293E-2</v>
      </c>
      <c r="P18" s="34">
        <v>18797</v>
      </c>
      <c r="Q18" s="35">
        <f t="shared" si="7"/>
        <v>6.4684225431888981E-2</v>
      </c>
      <c r="R18" s="33">
        <f t="shared" si="8"/>
        <v>15741</v>
      </c>
      <c r="S18" s="42">
        <f t="shared" si="9"/>
        <v>18662</v>
      </c>
      <c r="T18" s="42">
        <f t="shared" si="10"/>
        <v>19975</v>
      </c>
      <c r="U18" s="35">
        <f t="shared" si="11"/>
        <v>6.2499110408927222E-2</v>
      </c>
    </row>
    <row r="19" spans="1:21" x14ac:dyDescent="0.2">
      <c r="A19" s="29" t="s">
        <v>23</v>
      </c>
      <c r="B19" s="34">
        <v>20151</v>
      </c>
      <c r="C19" s="35">
        <f t="shared" si="0"/>
        <v>4.9640587561204291E-2</v>
      </c>
      <c r="D19" s="41">
        <v>17749</v>
      </c>
      <c r="E19" s="35">
        <f t="shared" si="1"/>
        <v>3.1139255214082378E-2</v>
      </c>
      <c r="F19" s="34">
        <v>20416</v>
      </c>
      <c r="G19" s="35">
        <f t="shared" si="2"/>
        <v>3.4349984800891679E-2</v>
      </c>
      <c r="H19" s="34">
        <v>20902</v>
      </c>
      <c r="I19" s="35">
        <f t="shared" si="3"/>
        <v>4.6408010012515648E-2</v>
      </c>
      <c r="J19" s="34">
        <v>16507</v>
      </c>
      <c r="K19" s="35">
        <f t="shared" si="4"/>
        <v>4.8662727908010926E-2</v>
      </c>
      <c r="L19" s="34">
        <v>19530</v>
      </c>
      <c r="M19" s="35">
        <f t="shared" si="5"/>
        <v>3.9825364710893409E-2</v>
      </c>
      <c r="N19" s="34">
        <v>21526</v>
      </c>
      <c r="O19" s="35">
        <f t="shared" si="6"/>
        <v>8.4323997582107596E-2</v>
      </c>
      <c r="P19" s="34">
        <v>19131</v>
      </c>
      <c r="Q19" s="35">
        <f t="shared" si="7"/>
        <v>1.7768792892482843E-2</v>
      </c>
      <c r="R19" s="33">
        <f t="shared" si="8"/>
        <v>16507</v>
      </c>
      <c r="S19" s="42">
        <f t="shared" si="9"/>
        <v>19489</v>
      </c>
      <c r="T19" s="42">
        <f t="shared" si="10"/>
        <v>21526</v>
      </c>
      <c r="U19" s="35">
        <f t="shared" si="11"/>
        <v>4.4314650091094199E-2</v>
      </c>
    </row>
    <row r="20" spans="1:21" x14ac:dyDescent="0.2">
      <c r="A20" s="29" t="s">
        <v>24</v>
      </c>
      <c r="B20" s="34">
        <v>20972</v>
      </c>
      <c r="C20" s="35">
        <f t="shared" si="0"/>
        <v>4.0742394918366336E-2</v>
      </c>
      <c r="D20" s="41">
        <v>18217</v>
      </c>
      <c r="E20" s="35">
        <f t="shared" si="1"/>
        <v>2.6367682686348527E-2</v>
      </c>
      <c r="F20" s="41">
        <v>20776</v>
      </c>
      <c r="G20" s="35">
        <f t="shared" si="2"/>
        <v>1.763322884012539E-2</v>
      </c>
      <c r="H20" s="34">
        <v>21670</v>
      </c>
      <c r="I20" s="35">
        <f t="shared" si="3"/>
        <v>3.6742895416706535E-2</v>
      </c>
      <c r="J20" s="39">
        <v>17023</v>
      </c>
      <c r="K20" s="35">
        <f t="shared" si="4"/>
        <v>3.1259465681226145E-2</v>
      </c>
      <c r="L20" s="34">
        <v>19023</v>
      </c>
      <c r="M20" s="35">
        <f t="shared" si="5"/>
        <v>-2.5960061443932411E-2</v>
      </c>
      <c r="N20" s="34">
        <v>22444</v>
      </c>
      <c r="O20" s="35">
        <f t="shared" si="6"/>
        <v>4.2646102387810088E-2</v>
      </c>
      <c r="P20" s="34">
        <v>20866</v>
      </c>
      <c r="Q20" s="35">
        <f t="shared" si="7"/>
        <v>9.0690502326067637E-2</v>
      </c>
      <c r="R20" s="33">
        <f t="shared" si="8"/>
        <v>17023</v>
      </c>
      <c r="S20" s="42">
        <f t="shared" si="9"/>
        <v>20123.875</v>
      </c>
      <c r="T20" s="42">
        <f t="shared" si="10"/>
        <v>22444</v>
      </c>
      <c r="U20" s="35">
        <f t="shared" si="11"/>
        <v>3.2576068551490582E-2</v>
      </c>
    </row>
    <row r="21" spans="1:21" x14ac:dyDescent="0.2">
      <c r="A21" s="30" t="s">
        <v>25</v>
      </c>
      <c r="B21" s="34">
        <v>21384</v>
      </c>
      <c r="C21" s="35">
        <f t="shared" si="0"/>
        <v>1.9645241274079725E-2</v>
      </c>
      <c r="D21" s="41">
        <v>18217</v>
      </c>
      <c r="E21" s="35">
        <f t="shared" si="1"/>
        <v>0</v>
      </c>
      <c r="F21" s="41">
        <v>21071</v>
      </c>
      <c r="G21" s="35">
        <f t="shared" si="2"/>
        <v>1.4199075856757797E-2</v>
      </c>
      <c r="H21" s="34">
        <v>22420</v>
      </c>
      <c r="I21" s="35">
        <f t="shared" si="3"/>
        <v>3.4610059990770652E-2</v>
      </c>
      <c r="J21" s="34">
        <v>17724</v>
      </c>
      <c r="K21" s="35">
        <f t="shared" si="4"/>
        <v>4.1179580567467546E-2</v>
      </c>
      <c r="L21" s="34">
        <v>20372</v>
      </c>
      <c r="M21" s="35">
        <f t="shared" si="5"/>
        <v>7.0914156547337431E-2</v>
      </c>
      <c r="N21" s="34">
        <v>22704</v>
      </c>
      <c r="O21" s="35">
        <f t="shared" si="6"/>
        <v>1.1584387809659598E-2</v>
      </c>
      <c r="P21" s="34">
        <v>21525</v>
      </c>
      <c r="Q21" s="35">
        <f t="shared" si="7"/>
        <v>3.1582478673440044E-2</v>
      </c>
      <c r="R21" s="33">
        <f t="shared" si="8"/>
        <v>17724</v>
      </c>
      <c r="S21" s="42">
        <f t="shared" si="9"/>
        <v>20677.125</v>
      </c>
      <c r="T21" s="42">
        <f t="shared" si="10"/>
        <v>22704</v>
      </c>
      <c r="U21" s="35">
        <f t="shared" si="11"/>
        <v>2.7492220061991042E-2</v>
      </c>
    </row>
    <row r="22" spans="1:21" x14ac:dyDescent="0.2">
      <c r="A22" s="31" t="s">
        <v>27</v>
      </c>
      <c r="B22" s="34">
        <v>22034</v>
      </c>
      <c r="C22" s="35">
        <f t="shared" si="0"/>
        <v>3.0396558174335953E-2</v>
      </c>
      <c r="D22" s="41">
        <v>18317</v>
      </c>
      <c r="E22" s="35">
        <f t="shared" si="1"/>
        <v>5.4893780534665424E-3</v>
      </c>
      <c r="F22" s="41">
        <v>21533</v>
      </c>
      <c r="G22" s="35">
        <f t="shared" si="2"/>
        <v>2.1925869678705329E-2</v>
      </c>
      <c r="H22" s="34">
        <v>22926</v>
      </c>
      <c r="I22" s="35">
        <f t="shared" si="3"/>
        <v>2.256913470115968E-2</v>
      </c>
      <c r="J22" s="34">
        <v>18096</v>
      </c>
      <c r="K22" s="35">
        <f t="shared" si="4"/>
        <v>2.098849018280298E-2</v>
      </c>
      <c r="L22" s="34">
        <v>20491</v>
      </c>
      <c r="M22" s="35">
        <f t="shared" si="5"/>
        <v>5.8413508737482816E-3</v>
      </c>
      <c r="N22" s="34">
        <v>23372</v>
      </c>
      <c r="O22" s="35">
        <f t="shared" si="6"/>
        <v>2.9422128259337561E-2</v>
      </c>
      <c r="P22" s="34">
        <v>20947</v>
      </c>
      <c r="Q22" s="35">
        <f t="shared" si="7"/>
        <v>-2.6852497096399537E-2</v>
      </c>
      <c r="R22" s="33">
        <f t="shared" si="8"/>
        <v>18096</v>
      </c>
      <c r="S22" s="42">
        <f t="shared" si="9"/>
        <v>20964.5</v>
      </c>
      <c r="T22" s="42">
        <f t="shared" si="10"/>
        <v>23372</v>
      </c>
      <c r="U22" s="35">
        <f t="shared" si="11"/>
        <v>1.3898208769352606E-2</v>
      </c>
    </row>
    <row r="23" spans="1:21" x14ac:dyDescent="0.2">
      <c r="A23" s="31" t="s">
        <v>28</v>
      </c>
      <c r="B23" s="34">
        <v>22650</v>
      </c>
      <c r="C23" s="35">
        <f t="shared" si="0"/>
        <v>2.7956794045565943E-2</v>
      </c>
      <c r="D23" s="41">
        <v>18992</v>
      </c>
      <c r="E23" s="35">
        <f t="shared" si="1"/>
        <v>3.6851012720423647E-2</v>
      </c>
      <c r="F23" s="41">
        <v>22916</v>
      </c>
      <c r="G23" s="35">
        <f t="shared" si="2"/>
        <v>6.4227000417963129E-2</v>
      </c>
      <c r="H23" s="34">
        <v>23584</v>
      </c>
      <c r="I23" s="35">
        <f t="shared" si="3"/>
        <v>2.8701038122655502E-2</v>
      </c>
      <c r="J23" s="34">
        <v>18609</v>
      </c>
      <c r="K23" s="35">
        <f t="shared" si="4"/>
        <v>2.8348806366047745E-2</v>
      </c>
      <c r="L23" s="34">
        <v>19138</v>
      </c>
      <c r="M23" s="35">
        <f t="shared" si="5"/>
        <v>-6.6028988336342784E-2</v>
      </c>
      <c r="N23" s="34">
        <v>23606</v>
      </c>
      <c r="O23" s="35">
        <f t="shared" si="6"/>
        <v>1.0011980147184666E-2</v>
      </c>
      <c r="P23" s="34">
        <v>21605</v>
      </c>
      <c r="Q23" s="35">
        <f t="shared" si="7"/>
        <v>3.1412612784646965E-2</v>
      </c>
      <c r="R23" s="33">
        <f t="shared" si="8"/>
        <v>18609</v>
      </c>
      <c r="S23" s="42">
        <f t="shared" si="9"/>
        <v>21387.5</v>
      </c>
      <c r="T23" s="42">
        <f t="shared" si="10"/>
        <v>23606</v>
      </c>
      <c r="U23" s="35">
        <f t="shared" si="11"/>
        <v>2.0176965823177274E-2</v>
      </c>
    </row>
    <row r="24" spans="1:21" x14ac:dyDescent="0.2">
      <c r="A24" s="32" t="s">
        <v>34</v>
      </c>
      <c r="B24" s="34">
        <v>23413</v>
      </c>
      <c r="C24" s="35">
        <f t="shared" si="0"/>
        <v>3.3686534216335544E-2</v>
      </c>
      <c r="D24" s="41">
        <v>19543</v>
      </c>
      <c r="E24" s="35">
        <f t="shared" si="1"/>
        <v>2.9012215669755686E-2</v>
      </c>
      <c r="F24" s="41">
        <v>23642</v>
      </c>
      <c r="G24" s="35">
        <f t="shared" si="2"/>
        <v>3.1680921626810965E-2</v>
      </c>
      <c r="H24" s="34">
        <v>24370</v>
      </c>
      <c r="I24" s="35">
        <f t="shared" si="3"/>
        <v>3.3327679782903664E-2</v>
      </c>
      <c r="J24" s="34">
        <v>19359</v>
      </c>
      <c r="K24" s="35">
        <f t="shared" si="4"/>
        <v>4.0303079155247459E-2</v>
      </c>
      <c r="L24" s="34">
        <v>20023</v>
      </c>
      <c r="M24" s="35">
        <f t="shared" si="5"/>
        <v>4.6243076601525761E-2</v>
      </c>
      <c r="N24" s="34">
        <v>24812</v>
      </c>
      <c r="O24" s="35">
        <f t="shared" si="6"/>
        <v>5.1088706261120054E-2</v>
      </c>
      <c r="P24" s="34">
        <v>23122</v>
      </c>
      <c r="Q24" s="35">
        <f t="shared" si="7"/>
        <v>7.0215227956491558E-2</v>
      </c>
      <c r="R24" s="33">
        <f t="shared" si="8"/>
        <v>19359</v>
      </c>
      <c r="S24" s="42">
        <f t="shared" si="9"/>
        <v>22285.5</v>
      </c>
      <c r="T24" s="42">
        <f t="shared" si="10"/>
        <v>24812</v>
      </c>
      <c r="U24" s="35">
        <f t="shared" si="11"/>
        <v>4.1987142022209233E-2</v>
      </c>
    </row>
    <row r="27" spans="1:21" ht="12.75" customHeight="1" x14ac:dyDescent="0.2">
      <c r="A27" s="45" t="s">
        <v>43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1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21" x14ac:dyDescent="0.2">
      <c r="A30" s="25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</sheetData>
  <mergeCells count="13">
    <mergeCell ref="A27:U28"/>
    <mergeCell ref="A3:G3"/>
    <mergeCell ref="A2:G2"/>
    <mergeCell ref="A1:G1"/>
    <mergeCell ref="P5:Q5"/>
    <mergeCell ref="R5:U5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OldCost of Attendance</vt:lpstr>
      <vt:lpstr>Cost of Attendance</vt:lpstr>
      <vt:lpstr>Chart</vt:lpstr>
      <vt:lpstr>'OldCost of Attendance'!Print_Area</vt:lpstr>
    </vt:vector>
  </TitlesOfParts>
  <Company>MSIHL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jhood</dc:creator>
  <cp:lastModifiedBy>Eric S. Atchison</cp:lastModifiedBy>
  <cp:lastPrinted>2012-11-12T16:50:26Z</cp:lastPrinted>
  <dcterms:created xsi:type="dcterms:W3CDTF">2005-05-10T18:18:40Z</dcterms:created>
  <dcterms:modified xsi:type="dcterms:W3CDTF">2017-08-15T17:34:58Z</dcterms:modified>
</cp:coreProperties>
</file>